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Комитет" sheetId="1" r:id="rId1"/>
  </sheets>
  <definedNames>
    <definedName name="documentTitleLink" localSheetId="0">Комитет!#REF!</definedName>
    <definedName name="documentTitleLink1" localSheetId="0">Комитет!$N$58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4" i="1"/>
  <c r="E55"/>
  <c r="F90" s="1"/>
  <c r="H128"/>
  <c r="H110"/>
  <c r="E64" l="1"/>
  <c r="S92"/>
  <c r="R92"/>
  <c r="F56"/>
  <c r="H125"/>
  <c r="E37"/>
  <c r="F86"/>
  <c r="H117"/>
  <c r="H107" l="1"/>
  <c r="H106"/>
  <c r="F37"/>
  <c r="G37"/>
  <c r="R94" l="1"/>
  <c r="S94"/>
  <c r="F88"/>
  <c r="H127"/>
  <c r="H126"/>
  <c r="H123"/>
  <c r="H122"/>
  <c r="H121"/>
  <c r="H119"/>
  <c r="H118"/>
  <c r="H115"/>
  <c r="H114"/>
  <c r="H113"/>
  <c r="H112"/>
  <c r="H111"/>
  <c r="H109"/>
  <c r="F92"/>
  <c r="F85"/>
  <c r="G65"/>
  <c r="F65"/>
  <c r="E65"/>
  <c r="G57"/>
  <c r="F57"/>
  <c r="Q128" l="1"/>
  <c r="F84"/>
  <c r="G71"/>
  <c r="V72" s="1"/>
  <c r="F71"/>
  <c r="U72" s="1"/>
  <c r="F91" l="1"/>
  <c r="E56" s="1"/>
  <c r="F105"/>
  <c r="H105" s="1"/>
  <c r="E57" l="1"/>
  <c r="E71" s="1"/>
  <c r="T72" s="1"/>
  <c r="Q130"/>
  <c r="Q92" l="1"/>
  <c r="Q94" s="1"/>
</calcChain>
</file>

<file path=xl/comments1.xml><?xml version="1.0" encoding="utf-8"?>
<comments xmlns="http://schemas.openxmlformats.org/spreadsheetml/2006/main">
  <authors>
    <author/>
  </authors>
  <commentList>
    <comment ref="E128" authorId="0">
      <text>
        <r>
          <rPr>
            <sz val="11"/>
            <color rgb="FF000000"/>
            <rFont val="Calibri"/>
            <family val="2"/>
            <charset val="204"/>
          </rPr>
          <t xml:space="preserve">tyunin:
</t>
        </r>
        <r>
          <rPr>
            <sz val="9"/>
            <rFont val="Tahoma"/>
            <family val="2"/>
            <charset val="204"/>
          </rPr>
          <t xml:space="preserve">Указать точное количество продлеваемых лицензий и их стоимость, укзать наименование редакции антивируса
</t>
        </r>
      </text>
    </comment>
  </commentList>
</comments>
</file>

<file path=xl/sharedStrings.xml><?xml version="1.0" encoding="utf-8"?>
<sst xmlns="http://schemas.openxmlformats.org/spreadsheetml/2006/main" count="310" uniqueCount="182">
  <si>
    <t>приказом Комитета ветеринарии с Госветинспекцией Республики Алтай</t>
  </si>
  <si>
    <t>Раздел I. Планируемые мероприятия по информатизации</t>
  </si>
  <si>
    <t>Полное наименование исполнительного органа государственной власти Республики Алтай:</t>
  </si>
  <si>
    <t>Комитет ветеринарии с Госветинспекцией Республики Алтай</t>
  </si>
  <si>
    <t>Единица измерения: тыс. рублей</t>
  </si>
  <si>
    <t>тыс. рублей</t>
  </si>
  <si>
    <t>Дата:</t>
  </si>
  <si>
    <t>Вид плана ("предварительный", "итоговый", "изменения в утвержденный план информатизации"):</t>
  </si>
  <si>
    <t>Подраздел 1.1. "Сведения о планируемых мероприятиях по информатизации"</t>
  </si>
  <si>
    <t>Подраздел 1.2. "Объемы финансирования мероприятий по информатизации"</t>
  </si>
  <si>
    <t>Подраздел 1.3. "Ожидаемые результаты мероприятий по информатизации"</t>
  </si>
  <si>
    <t>Подраздел 1.4. "Основание реализации мероприятий по информатизации"</t>
  </si>
  <si>
    <t>Уникальный номер мероприятия</t>
  </si>
  <si>
    <t>Тип мероприятия по информатизации</t>
  </si>
  <si>
    <t>Наименование мероприятия</t>
  </si>
  <si>
    <t>Номер приоритетного 
направления</t>
  </si>
  <si>
    <t>Финансирование за счет средств бюджета Республики Алтай (тыс. руб.)</t>
  </si>
  <si>
    <t>Наименование показателя</t>
  </si>
  <si>
    <t>Единица измерения показателя</t>
  </si>
  <si>
    <t>Базовое текущее значение</t>
  </si>
  <si>
    <t>Ожидаемые плановые значения</t>
  </si>
  <si>
    <t>а) Целевые показатели (индикаторы) реализации приоритетных направлений использования и развития информационно-телекоммуникационных технологий</t>
  </si>
  <si>
    <t>а1) Приоритетные мероприятия по информатизации:</t>
  </si>
  <si>
    <t>Всего по приоритетным мероприятиям:</t>
  </si>
  <si>
    <t>а2) Прочие мероприятия по информатизации:</t>
  </si>
  <si>
    <t>Всего по прочим мероприятиям:</t>
  </si>
  <si>
    <t>б) Информационные системы обеспечения специальной деятельности</t>
  </si>
  <si>
    <t>б1) Приоритетные мероприятия по информатизации:</t>
  </si>
  <si>
    <t>б2) Прочие мероприятия по информатизации:</t>
  </si>
  <si>
    <t>в) Информационные системы обеспечения типовой деятельности</t>
  </si>
  <si>
    <t>в1) Приоритетные мероприятия по информатизации:</t>
  </si>
  <si>
    <t>1.</t>
  </si>
  <si>
    <t>Эксплуатация</t>
  </si>
  <si>
    <t>Программа электронной сдачи отчетности (Сбис)</t>
  </si>
  <si>
    <t>Своевременное предоставление отчетов</t>
  </si>
  <si>
    <t>%</t>
  </si>
  <si>
    <t>Приказ ФНС России от 23.10.2020 № ЕД-7-26/775@ Об утверждении Положения о Реестре доверенных операторов юридически значимого электронного документооборота</t>
  </si>
  <si>
    <t>2.</t>
  </si>
  <si>
    <t>Справочно-информационная система «Гарант»</t>
  </si>
  <si>
    <t>Поддержание производительности выполнения типовых функций госслужащими с помощью применения автоматизированных средств информатизации</t>
  </si>
  <si>
    <t>чел.</t>
  </si>
  <si>
    <t>ФЗ от 27.07.2006 № 149-ФЗ «Об информации, информационных технологиях и о защите информации»</t>
  </si>
  <si>
    <t>в2) Прочие мероприятия по информатизации:</t>
  </si>
  <si>
    <t>г) Центры обработки данных</t>
  </si>
  <si>
    <t>г1) Приоритетные мероприятия по информатизации:</t>
  </si>
  <si>
    <t>г2) Прочие мероприятия по информатизации:</t>
  </si>
  <si>
    <t>д) Типовые компоненты информационно-телекоммуникационной инфраструктуры</t>
  </si>
  <si>
    <t>д1) Приоритетные мероприятия по информатизации:</t>
  </si>
  <si>
    <t>4.</t>
  </si>
  <si>
    <t>Официальный сайт Комитета ветеринарии с Госветинспекцией Республики Алтай в сети Интернет</t>
  </si>
  <si>
    <t>Использование сайта в составе информационной системы</t>
  </si>
  <si>
    <t>ФЗ от 09.02.2009 № 8-ФЗ «Об обеспечении доступа к информации о деятельности государственных органов и органов местного самоуправления»</t>
  </si>
  <si>
    <t>5.</t>
  </si>
  <si>
    <t>Доступ к сети Интернет</t>
  </si>
  <si>
    <t>Обеспечение непрерывной работы госслужащих</t>
  </si>
  <si>
    <t>Федеральный закон от 27.07.2004 № 79-ФЗ «О государственной гражданской службе Российской Федерации"</t>
  </si>
  <si>
    <t>6.</t>
  </si>
  <si>
    <t>Стационарная телефонная связь</t>
  </si>
  <si>
    <t>Обеспечение  доступной внешней связи между Комитетом и организациями Республики Алтай и других субъектов</t>
  </si>
  <si>
    <t>Постановление Правительства Республики Алтай от 07.05.2020 № 161 «Об утверждении Положения о Комитете ветеринарии с Госветинспекцией Республики Алтай»</t>
  </si>
  <si>
    <t>7.</t>
  </si>
  <si>
    <t>Средства печати и копирования</t>
  </si>
  <si>
    <t>Получение информации на бумажных носителях</t>
  </si>
  <si>
    <t>8.</t>
  </si>
  <si>
    <t>Развитие</t>
  </si>
  <si>
    <t>Автоматизированное рабочее место госслужащего</t>
  </si>
  <si>
    <t>Обеспечение непосредственного функционирования Комитета в области автоматизации процессов</t>
  </si>
  <si>
    <t>д2) Прочие мероприятия по информатизации:</t>
  </si>
  <si>
    <t>е) Программные и технические средства информационной безопасности и защиты информации</t>
  </si>
  <si>
    <t>е1) Приоритетные мероприятия по информатизации:</t>
  </si>
  <si>
    <t>9.</t>
  </si>
  <si>
    <t>Защита информационно-телекоммуникационной системы</t>
  </si>
  <si>
    <t>Наличие лицензионных прав и защиты информации</t>
  </si>
  <si>
    <t>ФЗ от 27.07.2006 № 152-ФЗ «О персональных данных»</t>
  </si>
  <si>
    <t>е2) Прочие мероприятия по информатизации:</t>
  </si>
  <si>
    <t>Всего сумма по предоставленным субсидиям для мероприятий по созданию, развитию, эксплуатации и модернизации ИС и компонентов ИКТ, в том числе:</t>
  </si>
  <si>
    <t>Раздел II. Детализация финансовых затрат по месяцам на очередной финансовый год и 2 года планового периода</t>
  </si>
  <si>
    <t>Подраздел 2.1. "Сведения о планируемых мероприятиях по информатизации"</t>
  </si>
  <si>
    <t>Подраздел 2.2. "Объемы финансирования мероприятий по информатизации"</t>
  </si>
  <si>
    <t>Номер мероприятия</t>
  </si>
  <si>
    <t>Тип мероприятия</t>
  </si>
  <si>
    <t>Месяц</t>
  </si>
  <si>
    <t>Статья расхода (код ОКПД)</t>
  </si>
  <si>
    <t>Финансирование за счет средств регионального бюджета Республики Алтай (тыс. руб.)</t>
  </si>
  <si>
    <t>Информация (наименование, дата, номер, пункты, статьи)</t>
  </si>
  <si>
    <t>январь-декабрь</t>
  </si>
  <si>
    <t>242 (58.29.50.000)</t>
  </si>
  <si>
    <t>242 (63.99.10.190)</t>
  </si>
  <si>
    <t>242(63.11.12.000)</t>
  </si>
  <si>
    <t>242(61.90.10.130)</t>
  </si>
  <si>
    <t xml:space="preserve">Федеральный закон от 27.07.2004 № 79-ФЗ «О государственной гражданской службе Российской Федерации"
</t>
  </si>
  <si>
    <t>242(61.10.11.190)</t>
  </si>
  <si>
    <t>Март, июнь, август, октябрь, декабрь</t>
  </si>
  <si>
    <t>242(26.20.16.150)</t>
  </si>
  <si>
    <t>Коммерческое предложение</t>
  </si>
  <si>
    <t>Август, октябрь, декабрь</t>
  </si>
  <si>
    <t>242(26.20.11.000)</t>
  </si>
  <si>
    <t>Март, август</t>
  </si>
  <si>
    <t>242(58.29.50.000)</t>
  </si>
  <si>
    <t>Раздел III. Сведения о товарах, работах, услугах, необходимых для реализации планируемых мероприятий по информатизации</t>
  </si>
  <si>
    <t>Подраздел 3.1. "Сведения о мероприятии по информатизации"</t>
  </si>
  <si>
    <t>Подраздел 3.2. "Сведения о товарах и объемах работ, услуг, необходимых для реализации мероприятий по информатизации"</t>
  </si>
  <si>
    <t>Мероприятие по информатизации</t>
  </si>
  <si>
    <t>Товары, работы, услуги</t>
  </si>
  <si>
    <t>Номер п/п</t>
  </si>
  <si>
    <t>Идентификационный номер ИС</t>
  </si>
  <si>
    <t>Наименование</t>
  </si>
  <si>
    <t>Цена, тыс. руб.</t>
  </si>
  <si>
    <t>Количество, ед.</t>
  </si>
  <si>
    <t>Стоимость, тыс. руб.</t>
  </si>
  <si>
    <t>Услуги по техническому сопровождению и обеспечению эксплуатации ИС и компонентов ИТКИ</t>
  </si>
  <si>
    <t>Покупка лицензии</t>
  </si>
  <si>
    <t xml:space="preserve">Оплата техобслуживания и поддержка вэб-сайта </t>
  </si>
  <si>
    <t>Услуги хостинга</t>
  </si>
  <si>
    <t xml:space="preserve">Оплата за использование сети интернет </t>
  </si>
  <si>
    <t>Оплата за услуги телефонных соединений</t>
  </si>
  <si>
    <t>Покупка картриджей</t>
  </si>
  <si>
    <t>Покупка принтера/сканер/копир</t>
  </si>
  <si>
    <t>Ремонт принтера-сканера-копир</t>
  </si>
  <si>
    <t>Заправка картриджей</t>
  </si>
  <si>
    <t>Тонер-картридж</t>
  </si>
  <si>
    <t>Покупка персонального компьютера</t>
  </si>
  <si>
    <t>Покупка компьютерной мыши</t>
  </si>
  <si>
    <t>Покупка наушников</t>
  </si>
  <si>
    <t>Покупка клавиатуры</t>
  </si>
  <si>
    <t>Покупка аккумулятора для USB</t>
  </si>
  <si>
    <t>Покупка флеш-карты</t>
  </si>
  <si>
    <t>Покупка сетевого фильтра</t>
  </si>
  <si>
    <t>Покупка кабель удлинитель</t>
  </si>
  <si>
    <t xml:space="preserve">Покупка оперативной памяти </t>
  </si>
  <si>
    <t>Продление лицензии Касперский</t>
  </si>
  <si>
    <t>Раздел IV. Проектное управление мероприятий по информатизации</t>
  </si>
  <si>
    <t>Подраздел 4.1. "Сведения о планируемых мероприятиях по информатизации"</t>
  </si>
  <si>
    <t>Подраздел 4.2. "Сведения о ответственном лице за реализацию мероприятия"</t>
  </si>
  <si>
    <t>Подраздел 4.3. "Сведения о целях мероприятия по информатизации и ожидаемых резальтатах с необходимыми комментариями"</t>
  </si>
  <si>
    <t>Наименование мероприятия по информатизации</t>
  </si>
  <si>
    <t>Ответственный за реализацию мероприятия (ФИО, должность, контактная информация)</t>
  </si>
  <si>
    <t>Цель мероприятия</t>
  </si>
  <si>
    <t>Ожидаемый результат</t>
  </si>
  <si>
    <t xml:space="preserve"> Комментарий</t>
  </si>
  <si>
    <t>Суремеева А.И., главный специалист 1 разряда, 83882262448</t>
  </si>
  <si>
    <t>Своевременная сдача отчетности</t>
  </si>
  <si>
    <t>Вовремя разместить отчеты деятельности Комитета</t>
  </si>
  <si>
    <t>Получение справочно-правовой информации</t>
  </si>
  <si>
    <t>Получить необходимые нормативно-правовые акты</t>
  </si>
  <si>
    <t>Освещение деятельности</t>
  </si>
  <si>
    <t>Разместить на сайте Комитета ветеринарии с Госветинспекцией РА всю информацию о работе в легко доступной для пользователя форме</t>
  </si>
  <si>
    <t>Своевременное выполнение функций госслужащих</t>
  </si>
  <si>
    <t>Бесперебойный доступ к сети интернет для выполнения функций госслужащих</t>
  </si>
  <si>
    <t>Обеспечение  связи между Комитетом и организациями Республики Алтай и других субъектов</t>
  </si>
  <si>
    <t>Сократить время на получение и предоставление информации</t>
  </si>
  <si>
    <t>Выполнение полномочий госслужащими Комитета</t>
  </si>
  <si>
    <t>Создать благоприятные условия работы</t>
  </si>
  <si>
    <t>Обеспечение защиты локальной вычислительной сети Комитета</t>
  </si>
  <si>
    <t>Предотвратить от несанкционированного доступа к защищаемой информации, обрабатываемой сотрудниками</t>
  </si>
  <si>
    <t>Руководитель исполнительного органа государственной власти Республики Алтай:</t>
  </si>
  <si>
    <t>Председатель</t>
  </si>
  <si>
    <t>А.П.Тодошев</t>
  </si>
  <si>
    <t>(должность)</t>
  </si>
  <si>
    <t>(подпись)</t>
  </si>
  <si>
    <t>(расшифровка)</t>
  </si>
  <si>
    <t>(дата)</t>
  </si>
  <si>
    <t>Исполнитель:</t>
  </si>
  <si>
    <t>Главный специалист 1 разряда</t>
  </si>
  <si>
    <t>А.И.Суремеева</t>
  </si>
  <si>
    <t>тел. 8-388-22-6-24-48</t>
  </si>
  <si>
    <t>(контактный телефон, e-mail)</t>
  </si>
  <si>
    <t>ПЛАН ИНФОРМАТИЗАЦИИ на 2024 финансовый год и 2025-2026 годов планового периода</t>
  </si>
  <si>
    <t>от "     "                     2023 г.  №             -П</t>
  </si>
  <si>
    <t>Очередной 
финансовый год (2024 год)</t>
  </si>
  <si>
    <t>1 год 
планового периода (2025 год)</t>
  </si>
  <si>
    <t>2 год 
планового периода (2026 год)</t>
  </si>
  <si>
    <t>3.</t>
  </si>
  <si>
    <t>Система Госфинансы</t>
  </si>
  <si>
    <t>Продление лицензии</t>
  </si>
  <si>
    <t xml:space="preserve">Покупка планшета </t>
  </si>
  <si>
    <t>Покупка кклавиатуры + мышь</t>
  </si>
  <si>
    <t>Система Госфинасы</t>
  </si>
  <si>
    <t>октябрь</t>
  </si>
  <si>
    <t>242 (63.11.13.000)</t>
  </si>
  <si>
    <t>26.12.2023г.</t>
  </si>
  <si>
    <t>итоговый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</si>
</sst>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164" fontId="0" fillId="0" borderId="0" xfId="0" applyNumberFormat="1"/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1" fillId="0" borderId="0" xfId="0" applyNumberFormat="1" applyFont="1"/>
    <xf numFmtId="164" fontId="3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165" fontId="6" fillId="0" borderId="0" xfId="0" applyNumberFormat="1" applyFont="1"/>
    <xf numFmtId="0" fontId="7" fillId="0" borderId="0" xfId="0" applyFont="1" applyBorder="1" applyAlignment="1">
      <alignment horizontal="center"/>
    </xf>
    <xf numFmtId="165" fontId="0" fillId="0" borderId="0" xfId="0" applyNumberFormat="1"/>
    <xf numFmtId="165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tabSelected="1" topLeftCell="A136" workbookViewId="0">
      <selection activeCell="J138" sqref="J138"/>
    </sheetView>
  </sheetViews>
  <sheetFormatPr defaultColWidth="8.7109375" defaultRowHeight="15.75"/>
  <cols>
    <col min="1" max="1" width="15.140625" style="1" customWidth="1"/>
    <col min="2" max="2" width="19.28515625" style="1" customWidth="1"/>
    <col min="3" max="3" width="23.28515625" style="1" customWidth="1"/>
    <col min="4" max="4" width="15.85546875" style="1" customWidth="1"/>
    <col min="5" max="5" width="15.28515625" style="1" customWidth="1"/>
    <col min="6" max="6" width="14" style="1" customWidth="1"/>
    <col min="7" max="7" width="16.28515625" style="1" customWidth="1"/>
    <col min="8" max="9" width="16.5703125" style="1" customWidth="1"/>
    <col min="10" max="10" width="9.140625" style="1" customWidth="1"/>
    <col min="11" max="11" width="7.28515625" style="1" customWidth="1"/>
    <col min="12" max="12" width="7.85546875" style="1" customWidth="1"/>
    <col min="13" max="13" width="7.7109375" style="1" customWidth="1"/>
    <col min="14" max="14" width="49" style="1" customWidth="1"/>
    <col min="15" max="15" width="6.85546875" customWidth="1"/>
    <col min="17" max="17" width="11.140625" customWidth="1"/>
  </cols>
  <sheetData>
    <row r="1" spans="1:14" ht="31.5">
      <c r="N1" s="3" t="s">
        <v>0</v>
      </c>
    </row>
    <row r="2" spans="1:14">
      <c r="N2" s="2" t="s">
        <v>168</v>
      </c>
    </row>
    <row r="3" spans="1:14" s="4" customFormat="1" ht="14.25" customHeight="1">
      <c r="A3" s="50" t="s">
        <v>167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" customForma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4" customFormat="1" ht="14.25" customHeight="1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4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4" customFormat="1" ht="17.25" customHeight="1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4" t="s">
        <v>3</v>
      </c>
      <c r="K7" s="54"/>
      <c r="L7" s="54"/>
      <c r="M7" s="54"/>
      <c r="N7" s="54"/>
    </row>
    <row r="8" spans="1:14" s="4" customFormat="1" ht="15" customHeight="1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5" t="s">
        <v>5</v>
      </c>
      <c r="K8" s="55"/>
      <c r="L8" s="55"/>
      <c r="M8" s="55"/>
      <c r="N8" s="55"/>
    </row>
    <row r="9" spans="1:14" s="4" customFormat="1" ht="14.25" customHeight="1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6" t="s">
        <v>180</v>
      </c>
      <c r="K9" s="56"/>
      <c r="L9" s="56"/>
      <c r="M9" s="56"/>
      <c r="N9" s="56"/>
    </row>
    <row r="10" spans="1:14" s="4" customFormat="1" ht="15" customHeight="1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5" t="s">
        <v>181</v>
      </c>
      <c r="K10" s="55"/>
      <c r="L10" s="55"/>
      <c r="M10" s="55"/>
      <c r="N10" s="55"/>
    </row>
    <row r="11" spans="1:14" s="4" customForma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4" customFormat="1" ht="60.75" customHeight="1">
      <c r="A12" s="57" t="s">
        <v>8</v>
      </c>
      <c r="B12" s="57"/>
      <c r="C12" s="57"/>
      <c r="D12" s="57"/>
      <c r="E12" s="57" t="s">
        <v>9</v>
      </c>
      <c r="F12" s="57"/>
      <c r="G12" s="57"/>
      <c r="H12" s="57" t="s">
        <v>10</v>
      </c>
      <c r="I12" s="57"/>
      <c r="J12" s="57"/>
      <c r="K12" s="57"/>
      <c r="L12" s="57"/>
      <c r="M12" s="57"/>
      <c r="N12" s="5" t="s">
        <v>11</v>
      </c>
    </row>
    <row r="13" spans="1:14" ht="71.25" customHeight="1">
      <c r="A13" s="57" t="s">
        <v>12</v>
      </c>
      <c r="B13" s="57" t="s">
        <v>13</v>
      </c>
      <c r="C13" s="57" t="s">
        <v>14</v>
      </c>
      <c r="D13" s="58" t="s">
        <v>15</v>
      </c>
      <c r="E13" s="57" t="s">
        <v>16</v>
      </c>
      <c r="F13" s="57"/>
      <c r="G13" s="57"/>
      <c r="H13" s="58" t="s">
        <v>17</v>
      </c>
      <c r="I13" s="58" t="s">
        <v>18</v>
      </c>
      <c r="J13" s="58" t="s">
        <v>19</v>
      </c>
      <c r="K13" s="57" t="s">
        <v>20</v>
      </c>
      <c r="L13" s="57"/>
      <c r="M13" s="57"/>
      <c r="N13" s="59"/>
    </row>
    <row r="14" spans="1:14" ht="161.25">
      <c r="A14" s="57"/>
      <c r="B14" s="57"/>
      <c r="C14" s="57"/>
      <c r="D14" s="58"/>
      <c r="E14" s="26" t="s">
        <v>169</v>
      </c>
      <c r="F14" s="26" t="s">
        <v>170</v>
      </c>
      <c r="G14" s="26" t="s">
        <v>171</v>
      </c>
      <c r="H14" s="58"/>
      <c r="I14" s="58"/>
      <c r="J14" s="58"/>
      <c r="K14" s="26" t="s">
        <v>169</v>
      </c>
      <c r="L14" s="26" t="s">
        <v>170</v>
      </c>
      <c r="M14" s="26" t="s">
        <v>171</v>
      </c>
      <c r="N14" s="59"/>
    </row>
    <row r="15" spans="1:14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4">
      <c r="A16" s="60" t="s">
        <v>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>
      <c r="A17" s="61" t="s">
        <v>22</v>
      </c>
      <c r="B17" s="61"/>
      <c r="C17" s="61"/>
      <c r="D17" s="61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>
      <c r="A19" s="61" t="s">
        <v>23</v>
      </c>
      <c r="B19" s="61"/>
      <c r="C19" s="61"/>
      <c r="D19" s="61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>
      <c r="A21" s="61" t="s">
        <v>24</v>
      </c>
      <c r="B21" s="61"/>
      <c r="C21" s="61"/>
      <c r="D21" s="61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61" t="s">
        <v>25</v>
      </c>
      <c r="B23" s="61"/>
      <c r="C23" s="61"/>
      <c r="D23" s="6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>
      <c r="A24" s="60" t="s">
        <v>26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>
      <c r="A25" s="61" t="s">
        <v>27</v>
      </c>
      <c r="B25" s="61"/>
      <c r="C25" s="61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>
      <c r="A27" s="61" t="s">
        <v>23</v>
      </c>
      <c r="B27" s="61"/>
      <c r="C27" s="61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>
      <c r="A29" s="61" t="s">
        <v>28</v>
      </c>
      <c r="B29" s="61"/>
      <c r="C29" s="61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>
      <c r="A31" s="61" t="s">
        <v>25</v>
      </c>
      <c r="B31" s="61"/>
      <c r="C31" s="61"/>
      <c r="D31" s="61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A32" s="60" t="s">
        <v>29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8">
      <c r="A33" s="61" t="s">
        <v>30</v>
      </c>
      <c r="B33" s="61"/>
      <c r="C33" s="61"/>
      <c r="D33" s="6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8" ht="51">
      <c r="A34" s="10" t="s">
        <v>31</v>
      </c>
      <c r="B34" s="10" t="s">
        <v>32</v>
      </c>
      <c r="C34" s="10" t="s">
        <v>33</v>
      </c>
      <c r="D34" s="10"/>
      <c r="E34" s="10">
        <v>12.3</v>
      </c>
      <c r="F34" s="10">
        <v>12.7</v>
      </c>
      <c r="G34" s="10">
        <v>13.3</v>
      </c>
      <c r="H34" s="10" t="s">
        <v>34</v>
      </c>
      <c r="I34" s="10" t="s">
        <v>35</v>
      </c>
      <c r="J34" s="10">
        <v>100</v>
      </c>
      <c r="K34" s="10">
        <v>100</v>
      </c>
      <c r="L34" s="10">
        <v>100</v>
      </c>
      <c r="M34" s="10">
        <v>100</v>
      </c>
      <c r="N34" s="10" t="s">
        <v>36</v>
      </c>
      <c r="P34" s="34"/>
      <c r="Q34" s="35"/>
      <c r="R34" s="35"/>
    </row>
    <row r="35" spans="1:18" ht="127.5">
      <c r="A35" s="10" t="s">
        <v>37</v>
      </c>
      <c r="B35" s="10" t="s">
        <v>32</v>
      </c>
      <c r="C35" s="31" t="s">
        <v>38</v>
      </c>
      <c r="D35" s="10"/>
      <c r="E35" s="10">
        <v>149.1</v>
      </c>
      <c r="F35" s="10">
        <v>152.1</v>
      </c>
      <c r="G35" s="10">
        <v>159</v>
      </c>
      <c r="H35" s="10" t="s">
        <v>39</v>
      </c>
      <c r="I35" s="10" t="s">
        <v>40</v>
      </c>
      <c r="J35" s="10">
        <v>1</v>
      </c>
      <c r="K35" s="10">
        <v>14</v>
      </c>
      <c r="L35" s="10">
        <v>14</v>
      </c>
      <c r="M35" s="10">
        <v>14</v>
      </c>
      <c r="N35" s="10" t="s">
        <v>41</v>
      </c>
      <c r="P35" s="36"/>
      <c r="Q35" s="35"/>
      <c r="R35" s="35"/>
    </row>
    <row r="36" spans="1:18" ht="129" customHeight="1">
      <c r="A36" s="31" t="s">
        <v>172</v>
      </c>
      <c r="B36" s="31" t="s">
        <v>32</v>
      </c>
      <c r="C36" s="31" t="s">
        <v>173</v>
      </c>
      <c r="D36" s="31"/>
      <c r="E36" s="31">
        <v>0</v>
      </c>
      <c r="F36" s="31">
        <v>105.8</v>
      </c>
      <c r="G36" s="31">
        <v>110.6</v>
      </c>
      <c r="H36" s="31" t="s">
        <v>39</v>
      </c>
      <c r="I36" s="31" t="s">
        <v>40</v>
      </c>
      <c r="J36" s="31">
        <v>1</v>
      </c>
      <c r="K36" s="31">
        <v>14</v>
      </c>
      <c r="L36" s="31">
        <v>14</v>
      </c>
      <c r="M36" s="31">
        <v>14</v>
      </c>
      <c r="N36" s="31" t="s">
        <v>41</v>
      </c>
      <c r="P36" s="44"/>
      <c r="Q36" s="35"/>
      <c r="R36" s="35"/>
    </row>
    <row r="37" spans="1:18">
      <c r="A37" s="61" t="s">
        <v>23</v>
      </c>
      <c r="B37" s="61"/>
      <c r="C37" s="61"/>
      <c r="D37" s="61"/>
      <c r="E37" s="8">
        <f>SUM(E34:E36)</f>
        <v>161.4</v>
      </c>
      <c r="F37" s="30">
        <f t="shared" ref="F37:G37" si="0">SUM(F34:F36)</f>
        <v>270.59999999999997</v>
      </c>
      <c r="G37" s="30">
        <f t="shared" si="0"/>
        <v>282.89999999999998</v>
      </c>
      <c r="H37" s="8"/>
      <c r="I37" s="8"/>
      <c r="J37" s="8"/>
      <c r="K37" s="8"/>
      <c r="L37" s="8"/>
      <c r="M37" s="8"/>
      <c r="N37" s="8"/>
      <c r="P37" s="36"/>
      <c r="Q37" s="36"/>
      <c r="R37" s="36"/>
    </row>
    <row r="38" spans="1:18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P38" s="36"/>
      <c r="Q38" s="36"/>
      <c r="R38" s="36"/>
    </row>
    <row r="39" spans="1:18">
      <c r="A39" s="61" t="s">
        <v>42</v>
      </c>
      <c r="B39" s="61"/>
      <c r="C39" s="61"/>
      <c r="D39" s="61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8">
      <c r="A41" s="61" t="s">
        <v>25</v>
      </c>
      <c r="B41" s="61"/>
      <c r="C41" s="61"/>
      <c r="D41" s="61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8">
      <c r="A42" s="60" t="s">
        <v>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8">
      <c r="A43" s="61" t="s">
        <v>44</v>
      </c>
      <c r="B43" s="61"/>
      <c r="C43" s="61"/>
      <c r="D43" s="61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8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8">
      <c r="A45" s="61" t="s">
        <v>23</v>
      </c>
      <c r="B45" s="61"/>
      <c r="C45" s="61"/>
      <c r="D45" s="61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8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8">
      <c r="A47" s="61" t="s">
        <v>45</v>
      </c>
      <c r="B47" s="61"/>
      <c r="C47" s="61"/>
      <c r="D47" s="61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9">
      <c r="A49" s="61" t="s">
        <v>25</v>
      </c>
      <c r="B49" s="61"/>
      <c r="C49" s="61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9">
      <c r="A50" s="60" t="s">
        <v>46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9">
      <c r="A51" s="61" t="s">
        <v>47</v>
      </c>
      <c r="B51" s="61"/>
      <c r="C51" s="61"/>
      <c r="D51" s="61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9" ht="72" customHeight="1">
      <c r="A52" s="10" t="s">
        <v>48</v>
      </c>
      <c r="B52" s="10" t="s">
        <v>32</v>
      </c>
      <c r="C52" s="10" t="s">
        <v>49</v>
      </c>
      <c r="D52" s="10"/>
      <c r="E52" s="10">
        <v>85.4</v>
      </c>
      <c r="F52" s="10">
        <v>88.8</v>
      </c>
      <c r="G52" s="10">
        <v>92.8</v>
      </c>
      <c r="H52" s="10" t="s">
        <v>50</v>
      </c>
      <c r="I52" s="10" t="s">
        <v>35</v>
      </c>
      <c r="J52" s="10">
        <v>100</v>
      </c>
      <c r="K52" s="10">
        <v>100</v>
      </c>
      <c r="L52" s="10">
        <v>100</v>
      </c>
      <c r="M52" s="10">
        <v>100</v>
      </c>
      <c r="N52" s="10" t="s">
        <v>51</v>
      </c>
    </row>
    <row r="53" spans="1:19" ht="51" customHeight="1">
      <c r="A53" s="10" t="s">
        <v>52</v>
      </c>
      <c r="B53" s="10" t="s">
        <v>32</v>
      </c>
      <c r="C53" s="10" t="s">
        <v>53</v>
      </c>
      <c r="D53" s="10"/>
      <c r="E53" s="10">
        <v>75.599999999999994</v>
      </c>
      <c r="F53" s="10">
        <v>82.6</v>
      </c>
      <c r="G53" s="10">
        <v>86.3</v>
      </c>
      <c r="H53" s="10" t="s">
        <v>54</v>
      </c>
      <c r="I53" s="10" t="s">
        <v>35</v>
      </c>
      <c r="J53" s="10">
        <v>100</v>
      </c>
      <c r="K53" s="10">
        <v>100</v>
      </c>
      <c r="L53" s="10">
        <v>100</v>
      </c>
      <c r="M53" s="10">
        <v>100</v>
      </c>
      <c r="N53" s="10" t="s">
        <v>55</v>
      </c>
      <c r="P53" s="37"/>
      <c r="Q53" s="37"/>
      <c r="R53" s="37"/>
      <c r="S53" s="36"/>
    </row>
    <row r="54" spans="1:19" ht="89.25">
      <c r="A54" s="10" t="s">
        <v>56</v>
      </c>
      <c r="B54" s="10" t="s">
        <v>32</v>
      </c>
      <c r="C54" s="10" t="s">
        <v>57</v>
      </c>
      <c r="D54" s="10"/>
      <c r="E54" s="10">
        <v>69.400000000000006</v>
      </c>
      <c r="F54" s="10">
        <v>72.099999999999994</v>
      </c>
      <c r="G54" s="10">
        <v>75.400000000000006</v>
      </c>
      <c r="H54" s="10" t="s">
        <v>58</v>
      </c>
      <c r="I54" s="10" t="s">
        <v>35</v>
      </c>
      <c r="J54" s="10">
        <v>100</v>
      </c>
      <c r="K54" s="10">
        <v>100</v>
      </c>
      <c r="L54" s="10">
        <v>100</v>
      </c>
      <c r="M54" s="10">
        <v>100</v>
      </c>
      <c r="N54" s="10" t="s">
        <v>59</v>
      </c>
      <c r="P54" s="38"/>
      <c r="Q54" s="38"/>
      <c r="R54" s="37"/>
      <c r="S54" s="36"/>
    </row>
    <row r="55" spans="1:19" ht="63" customHeight="1">
      <c r="A55" s="10" t="s">
        <v>60</v>
      </c>
      <c r="B55" s="10" t="s">
        <v>32</v>
      </c>
      <c r="C55" s="10" t="s">
        <v>61</v>
      </c>
      <c r="D55" s="10"/>
      <c r="E55" s="40">
        <f>I116</f>
        <v>0</v>
      </c>
      <c r="F55" s="10">
        <v>132.19999999999999</v>
      </c>
      <c r="G55" s="10">
        <v>138.19999999999999</v>
      </c>
      <c r="H55" s="10" t="s">
        <v>62</v>
      </c>
      <c r="I55" s="10" t="s">
        <v>35</v>
      </c>
      <c r="J55" s="10">
        <v>100</v>
      </c>
      <c r="K55" s="10">
        <v>100</v>
      </c>
      <c r="L55" s="10">
        <v>100</v>
      </c>
      <c r="M55" s="10">
        <v>100</v>
      </c>
      <c r="N55" s="10" t="s">
        <v>59</v>
      </c>
    </row>
    <row r="56" spans="1:19" ht="89.25">
      <c r="A56" s="10" t="s">
        <v>63</v>
      </c>
      <c r="B56" s="10" t="s">
        <v>64</v>
      </c>
      <c r="C56" s="10" t="s">
        <v>65</v>
      </c>
      <c r="D56" s="10"/>
      <c r="E56" s="49">
        <f>F91</f>
        <v>0</v>
      </c>
      <c r="F56" s="10">
        <f>401.4-5.7</f>
        <v>395.7</v>
      </c>
      <c r="G56" s="10">
        <v>407.6</v>
      </c>
      <c r="H56" s="10" t="s">
        <v>66</v>
      </c>
      <c r="I56" s="10" t="s">
        <v>35</v>
      </c>
      <c r="J56" s="10">
        <v>100</v>
      </c>
      <c r="K56" s="10">
        <v>100</v>
      </c>
      <c r="L56" s="10">
        <v>100</v>
      </c>
      <c r="M56" s="10">
        <v>100</v>
      </c>
      <c r="N56" s="10" t="s">
        <v>59</v>
      </c>
    </row>
    <row r="57" spans="1:19">
      <c r="A57" s="61" t="s">
        <v>23</v>
      </c>
      <c r="B57" s="61"/>
      <c r="C57" s="61"/>
      <c r="D57" s="61"/>
      <c r="E57" s="41">
        <f>SUM(E52:E56)</f>
        <v>230.4</v>
      </c>
      <c r="F57" s="8">
        <f>SUM(F52:F56)</f>
        <v>771.39999999999986</v>
      </c>
      <c r="G57" s="8">
        <f>SUM(G52:G56)</f>
        <v>800.3</v>
      </c>
      <c r="H57" s="8"/>
      <c r="I57" s="8"/>
      <c r="J57" s="8"/>
      <c r="K57" s="8"/>
      <c r="L57" s="8"/>
      <c r="M57" s="8"/>
      <c r="N57" s="8"/>
    </row>
    <row r="58" spans="1:19" ht="1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1:19">
      <c r="A59" s="61" t="s">
        <v>67</v>
      </c>
      <c r="B59" s="61"/>
      <c r="C59" s="61"/>
      <c r="D59" s="61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9">
      <c r="A61" s="61" t="s">
        <v>25</v>
      </c>
      <c r="B61" s="61"/>
      <c r="C61" s="61"/>
      <c r="D61" s="61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9">
      <c r="A62" s="60" t="s">
        <v>68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9">
      <c r="A63" s="61" t="s">
        <v>69</v>
      </c>
      <c r="B63" s="61"/>
      <c r="C63" s="61"/>
      <c r="D63" s="61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51">
      <c r="A64" s="10" t="s">
        <v>70</v>
      </c>
      <c r="B64" s="48" t="s">
        <v>32</v>
      </c>
      <c r="C64" s="48" t="s">
        <v>71</v>
      </c>
      <c r="D64" s="10">
        <v>1</v>
      </c>
      <c r="E64" s="10">
        <f>H128</f>
        <v>4.2</v>
      </c>
      <c r="F64" s="10">
        <v>41</v>
      </c>
      <c r="G64" s="10">
        <v>44</v>
      </c>
      <c r="H64" s="10" t="s">
        <v>72</v>
      </c>
      <c r="I64" s="10" t="s">
        <v>35</v>
      </c>
      <c r="J64" s="10">
        <v>100</v>
      </c>
      <c r="K64" s="10">
        <v>100</v>
      </c>
      <c r="L64" s="10">
        <v>100</v>
      </c>
      <c r="M64" s="10">
        <v>100</v>
      </c>
      <c r="N64" s="10" t="s">
        <v>73</v>
      </c>
      <c r="P64" s="37"/>
      <c r="Q64" s="37"/>
      <c r="R64" s="37"/>
    </row>
    <row r="65" spans="1:22">
      <c r="A65" s="61" t="s">
        <v>23</v>
      </c>
      <c r="B65" s="61"/>
      <c r="C65" s="61"/>
      <c r="D65" s="61"/>
      <c r="E65" s="8">
        <f>SUM(E64)</f>
        <v>4.2</v>
      </c>
      <c r="F65" s="8">
        <f>SUM(F64)</f>
        <v>41</v>
      </c>
      <c r="G65" s="8">
        <f>SUM(G64)</f>
        <v>44</v>
      </c>
      <c r="H65" s="8"/>
      <c r="I65" s="8"/>
      <c r="J65" s="8"/>
      <c r="K65" s="8"/>
      <c r="L65" s="8"/>
      <c r="M65" s="8"/>
      <c r="N65" s="8"/>
    </row>
    <row r="66" spans="1:2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22">
      <c r="A67" s="61" t="s">
        <v>74</v>
      </c>
      <c r="B67" s="61"/>
      <c r="C67" s="61"/>
      <c r="D67" s="61"/>
      <c r="E67" s="8"/>
      <c r="F67" s="8"/>
      <c r="G67" s="8"/>
      <c r="H67" s="8"/>
      <c r="I67" s="8"/>
      <c r="J67" s="8"/>
      <c r="K67" s="8"/>
      <c r="L67" s="8"/>
      <c r="M67" s="8"/>
      <c r="N67" s="8"/>
      <c r="R67" s="3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22">
      <c r="A69" s="61" t="s">
        <v>25</v>
      </c>
      <c r="B69" s="61"/>
      <c r="C69" s="61"/>
      <c r="D69" s="61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2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22" ht="45.75" customHeight="1">
      <c r="A71" s="53" t="s">
        <v>75</v>
      </c>
      <c r="B71" s="53"/>
      <c r="C71" s="53"/>
      <c r="D71" s="53"/>
      <c r="E71" s="41">
        <f>E65+E57+E37</f>
        <v>396</v>
      </c>
      <c r="F71" s="8">
        <f>F65+F57+F37</f>
        <v>1082.9999999999998</v>
      </c>
      <c r="G71" s="8">
        <f>G65+G57+G37</f>
        <v>1127.1999999999998</v>
      </c>
      <c r="H71" s="9"/>
      <c r="I71" s="9"/>
      <c r="J71" s="9"/>
      <c r="K71" s="9"/>
      <c r="L71" s="9"/>
      <c r="M71" s="9"/>
      <c r="N71" s="9"/>
      <c r="T71">
        <v>1080</v>
      </c>
      <c r="U71">
        <v>1083</v>
      </c>
      <c r="V71">
        <v>1127.2</v>
      </c>
    </row>
    <row r="72" spans="1:2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T72" s="29">
        <f>E71-T71</f>
        <v>-684</v>
      </c>
      <c r="U72">
        <f>F71-U71</f>
        <v>0</v>
      </c>
      <c r="V72">
        <f>G71-V71</f>
        <v>0</v>
      </c>
    </row>
    <row r="73" spans="1:22">
      <c r="A73" s="63" t="s">
        <v>76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2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22" ht="15" customHeight="1">
      <c r="A75" s="53" t="s">
        <v>2</v>
      </c>
      <c r="B75" s="53"/>
      <c r="C75" s="53"/>
      <c r="D75" s="53"/>
      <c r="E75" s="53"/>
      <c r="F75" s="53"/>
      <c r="G75" s="53"/>
      <c r="H75" s="53"/>
      <c r="I75" s="53"/>
      <c r="J75" s="55" t="s">
        <v>3</v>
      </c>
      <c r="K75" s="55"/>
      <c r="L75" s="55"/>
      <c r="M75" s="55"/>
      <c r="N75" s="55"/>
    </row>
    <row r="76" spans="1:22" ht="15" customHeight="1">
      <c r="A76" s="53" t="s">
        <v>4</v>
      </c>
      <c r="B76" s="53"/>
      <c r="C76" s="53"/>
      <c r="D76" s="53"/>
      <c r="E76" s="53"/>
      <c r="F76" s="53"/>
      <c r="G76" s="53"/>
      <c r="H76" s="53"/>
      <c r="I76" s="53"/>
      <c r="J76" s="55" t="s">
        <v>5</v>
      </c>
      <c r="K76" s="55"/>
      <c r="L76" s="55"/>
      <c r="M76" s="55"/>
      <c r="N76" s="55"/>
    </row>
    <row r="77" spans="1:22" ht="15.75" customHeight="1">
      <c r="A77" s="53" t="s">
        <v>6</v>
      </c>
      <c r="B77" s="53"/>
      <c r="C77" s="53"/>
      <c r="D77" s="53"/>
      <c r="E77" s="53"/>
      <c r="F77" s="53"/>
      <c r="G77" s="53"/>
      <c r="H77" s="53"/>
      <c r="I77" s="53"/>
      <c r="J77" s="56">
        <v>45286</v>
      </c>
      <c r="K77" s="56"/>
      <c r="L77" s="56"/>
      <c r="M77" s="56"/>
      <c r="N77" s="56"/>
    </row>
    <row r="78" spans="1:22" ht="15" customHeight="1">
      <c r="A78" s="53" t="s">
        <v>7</v>
      </c>
      <c r="B78" s="53"/>
      <c r="C78" s="53"/>
      <c r="D78" s="53"/>
      <c r="E78" s="53"/>
      <c r="F78" s="53"/>
      <c r="G78" s="53"/>
      <c r="H78" s="53"/>
      <c r="I78" s="53"/>
      <c r="J78" s="55" t="s">
        <v>181</v>
      </c>
      <c r="K78" s="55"/>
      <c r="L78" s="55"/>
      <c r="M78" s="55"/>
      <c r="N78" s="55"/>
    </row>
    <row r="79" spans="1:2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22" ht="30" customHeight="1">
      <c r="A80" s="57" t="s">
        <v>77</v>
      </c>
      <c r="B80" s="57"/>
      <c r="C80" s="57"/>
      <c r="D80" s="57"/>
      <c r="E80" s="57" t="s">
        <v>78</v>
      </c>
      <c r="F80" s="57"/>
      <c r="G80" s="57"/>
      <c r="H80" s="57"/>
      <c r="I80" s="57"/>
    </row>
    <row r="81" spans="1:19" ht="15" customHeight="1">
      <c r="A81" s="57" t="s">
        <v>79</v>
      </c>
      <c r="B81" s="57" t="s">
        <v>80</v>
      </c>
      <c r="C81" s="57" t="s">
        <v>14</v>
      </c>
      <c r="D81" s="64" t="s">
        <v>81</v>
      </c>
      <c r="E81" s="57" t="s">
        <v>82</v>
      </c>
      <c r="F81" s="57" t="s">
        <v>83</v>
      </c>
      <c r="G81" s="57"/>
      <c r="H81" s="57"/>
      <c r="I81" s="57" t="s">
        <v>84</v>
      </c>
    </row>
    <row r="82" spans="1:19" ht="81" customHeight="1">
      <c r="A82" s="57"/>
      <c r="B82" s="57"/>
      <c r="C82" s="57"/>
      <c r="D82" s="64"/>
      <c r="E82" s="57"/>
      <c r="F82" s="26" t="s">
        <v>169</v>
      </c>
      <c r="G82" s="26" t="s">
        <v>170</v>
      </c>
      <c r="H82" s="26" t="s">
        <v>171</v>
      </c>
      <c r="I82" s="57"/>
    </row>
    <row r="83" spans="1:19">
      <c r="A83" s="6">
        <v>1</v>
      </c>
      <c r="B83" s="6">
        <v>2</v>
      </c>
      <c r="C83" s="6">
        <v>3</v>
      </c>
      <c r="D83" s="6">
        <v>4</v>
      </c>
      <c r="E83" s="11">
        <v>5</v>
      </c>
      <c r="F83" s="6">
        <v>6</v>
      </c>
      <c r="G83" s="6">
        <v>7</v>
      </c>
      <c r="H83" s="6">
        <v>8</v>
      </c>
      <c r="I83" s="6">
        <v>9</v>
      </c>
    </row>
    <row r="84" spans="1:19" ht="165.75">
      <c r="A84" s="12">
        <v>1</v>
      </c>
      <c r="B84" s="12" t="s">
        <v>32</v>
      </c>
      <c r="C84" s="13" t="s">
        <v>33</v>
      </c>
      <c r="D84" s="13" t="s">
        <v>85</v>
      </c>
      <c r="E84" s="12" t="s">
        <v>86</v>
      </c>
      <c r="F84" s="12">
        <f>E34</f>
        <v>12.3</v>
      </c>
      <c r="G84" s="12">
        <v>12.7</v>
      </c>
      <c r="H84" s="12">
        <v>13.3</v>
      </c>
      <c r="I84" s="13" t="s">
        <v>36</v>
      </c>
    </row>
    <row r="85" spans="1:19" ht="89.25">
      <c r="A85" s="12">
        <v>2</v>
      </c>
      <c r="B85" s="12" t="s">
        <v>32</v>
      </c>
      <c r="C85" s="13" t="s">
        <v>38</v>
      </c>
      <c r="D85" s="13" t="s">
        <v>85</v>
      </c>
      <c r="E85" s="12" t="s">
        <v>87</v>
      </c>
      <c r="F85" s="12">
        <f>E35</f>
        <v>149.1</v>
      </c>
      <c r="G85" s="12">
        <v>152.1</v>
      </c>
      <c r="H85" s="12">
        <v>159</v>
      </c>
      <c r="I85" s="13" t="s">
        <v>41</v>
      </c>
    </row>
    <row r="86" spans="1:19" ht="89.25">
      <c r="A86" s="32">
        <v>3</v>
      </c>
      <c r="B86" s="32" t="s">
        <v>32</v>
      </c>
      <c r="C86" s="13" t="s">
        <v>177</v>
      </c>
      <c r="D86" s="13" t="s">
        <v>178</v>
      </c>
      <c r="E86" s="32" t="s">
        <v>179</v>
      </c>
      <c r="F86" s="32">
        <f>E36</f>
        <v>0</v>
      </c>
      <c r="G86" s="32">
        <v>105.8</v>
      </c>
      <c r="H86" s="32">
        <v>110.6</v>
      </c>
      <c r="I86" s="13" t="s">
        <v>41</v>
      </c>
    </row>
    <row r="87" spans="1:19" ht="127.5">
      <c r="A87" s="12">
        <v>4</v>
      </c>
      <c r="B87" s="12" t="s">
        <v>32</v>
      </c>
      <c r="C87" s="13" t="s">
        <v>49</v>
      </c>
      <c r="D87" s="13" t="s">
        <v>85</v>
      </c>
      <c r="E87" s="12" t="s">
        <v>88</v>
      </c>
      <c r="F87" s="12">
        <v>85.4</v>
      </c>
      <c r="G87" s="12">
        <v>88.8</v>
      </c>
      <c r="H87" s="12">
        <v>92.8</v>
      </c>
      <c r="I87" s="13" t="s">
        <v>51</v>
      </c>
    </row>
    <row r="88" spans="1:19" ht="97.5" customHeight="1">
      <c r="A88" s="12">
        <v>5</v>
      </c>
      <c r="B88" s="12" t="s">
        <v>32</v>
      </c>
      <c r="C88" s="13" t="s">
        <v>53</v>
      </c>
      <c r="D88" s="13" t="s">
        <v>85</v>
      </c>
      <c r="E88" s="12" t="s">
        <v>89</v>
      </c>
      <c r="F88" s="12">
        <f>E53</f>
        <v>75.599999999999994</v>
      </c>
      <c r="G88" s="12">
        <v>82.6</v>
      </c>
      <c r="H88" s="12">
        <v>86.3</v>
      </c>
      <c r="I88" s="13" t="s">
        <v>90</v>
      </c>
    </row>
    <row r="89" spans="1:19" ht="26.25" customHeight="1">
      <c r="A89" s="12">
        <v>6</v>
      </c>
      <c r="B89" s="12" t="s">
        <v>32</v>
      </c>
      <c r="C89" s="13" t="s">
        <v>57</v>
      </c>
      <c r="D89" s="13" t="s">
        <v>85</v>
      </c>
      <c r="E89" s="12" t="s">
        <v>91</v>
      </c>
      <c r="F89" s="12">
        <v>69.400000000000006</v>
      </c>
      <c r="G89" s="12">
        <v>72.099999999999994</v>
      </c>
      <c r="H89" s="12">
        <v>75.400000000000006</v>
      </c>
      <c r="I89" s="13" t="s">
        <v>55</v>
      </c>
    </row>
    <row r="90" spans="1:19" ht="38.25">
      <c r="A90" s="12">
        <v>7</v>
      </c>
      <c r="B90" s="12" t="s">
        <v>32</v>
      </c>
      <c r="C90" s="13" t="s">
        <v>61</v>
      </c>
      <c r="D90" s="13" t="s">
        <v>92</v>
      </c>
      <c r="E90" s="12" t="s">
        <v>93</v>
      </c>
      <c r="F90" s="17">
        <f>E55</f>
        <v>0</v>
      </c>
      <c r="G90" s="12">
        <v>132.19999999999999</v>
      </c>
      <c r="H90" s="12">
        <v>138.19999999999999</v>
      </c>
      <c r="I90" s="13" t="s">
        <v>94</v>
      </c>
    </row>
    <row r="91" spans="1:19" ht="38.25">
      <c r="A91" s="12">
        <v>8</v>
      </c>
      <c r="B91" s="12" t="s">
        <v>64</v>
      </c>
      <c r="C91" s="13" t="s">
        <v>65</v>
      </c>
      <c r="D91" s="13" t="s">
        <v>95</v>
      </c>
      <c r="E91" s="12" t="s">
        <v>96</v>
      </c>
      <c r="F91" s="17">
        <f>I127</f>
        <v>0</v>
      </c>
      <c r="G91" s="12">
        <v>395.7</v>
      </c>
      <c r="H91" s="12">
        <v>407.6</v>
      </c>
      <c r="I91" s="13" t="s">
        <v>94</v>
      </c>
    </row>
    <row r="92" spans="1:19" ht="51">
      <c r="A92" s="12">
        <v>9</v>
      </c>
      <c r="B92" s="12" t="s">
        <v>32</v>
      </c>
      <c r="C92" s="13" t="s">
        <v>71</v>
      </c>
      <c r="D92" s="13" t="s">
        <v>97</v>
      </c>
      <c r="E92" s="12" t="s">
        <v>98</v>
      </c>
      <c r="F92" s="12">
        <f>E64</f>
        <v>4.2</v>
      </c>
      <c r="G92" s="12">
        <v>41</v>
      </c>
      <c r="H92" s="12">
        <v>44</v>
      </c>
      <c r="I92" s="13" t="s">
        <v>73</v>
      </c>
      <c r="Q92" s="29">
        <f>F92+F91+F90+F89+F88+F84+F85+F87+F86</f>
        <v>396</v>
      </c>
      <c r="R92">
        <f>G92+G91+G90+G89+G88+G84+G85+G87+G86</f>
        <v>1083</v>
      </c>
      <c r="S92">
        <f>H92+H91+H90+H89+H88+H84+H85+H87+H86</f>
        <v>1127.1999999999998</v>
      </c>
    </row>
    <row r="93" spans="1:19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Q93">
        <v>1080</v>
      </c>
      <c r="R93">
        <v>1083</v>
      </c>
      <c r="S93">
        <v>1127.2</v>
      </c>
    </row>
    <row r="94" spans="1:19">
      <c r="A94" s="63" t="s">
        <v>99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Q94">
        <f>Q92-Q93</f>
        <v>-684</v>
      </c>
      <c r="R94">
        <f t="shared" ref="R94:S94" si="1">R92-R93</f>
        <v>0</v>
      </c>
      <c r="S94">
        <f t="shared" si="1"/>
        <v>0</v>
      </c>
    </row>
    <row r="95" spans="1:19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9" ht="14.25" customHeight="1">
      <c r="A96" s="53" t="s">
        <v>2</v>
      </c>
      <c r="B96" s="53"/>
      <c r="C96" s="53"/>
      <c r="D96" s="53"/>
      <c r="E96" s="53"/>
      <c r="F96" s="53"/>
      <c r="G96" s="53"/>
      <c r="H96" s="53"/>
      <c r="I96" s="53"/>
      <c r="J96" s="55" t="s">
        <v>3</v>
      </c>
      <c r="K96" s="55"/>
      <c r="L96" s="55"/>
      <c r="M96" s="55"/>
      <c r="N96" s="55"/>
    </row>
    <row r="97" spans="1:17" ht="14.25" customHeight="1">
      <c r="A97" s="53" t="s">
        <v>4</v>
      </c>
      <c r="B97" s="53"/>
      <c r="C97" s="53"/>
      <c r="D97" s="53"/>
      <c r="E97" s="53"/>
      <c r="F97" s="53"/>
      <c r="G97" s="53"/>
      <c r="H97" s="53"/>
      <c r="I97" s="53"/>
      <c r="J97" s="55" t="s">
        <v>5</v>
      </c>
      <c r="K97" s="55"/>
      <c r="L97" s="55"/>
      <c r="M97" s="55"/>
      <c r="N97" s="55"/>
    </row>
    <row r="98" spans="1:17" ht="14.25" customHeight="1">
      <c r="A98" s="53" t="s">
        <v>6</v>
      </c>
      <c r="B98" s="53"/>
      <c r="C98" s="53"/>
      <c r="D98" s="53"/>
      <c r="E98" s="53"/>
      <c r="F98" s="53"/>
      <c r="G98" s="53"/>
      <c r="H98" s="53"/>
      <c r="I98" s="53"/>
      <c r="J98" s="56">
        <v>45286</v>
      </c>
      <c r="K98" s="56"/>
      <c r="L98" s="56"/>
      <c r="M98" s="56"/>
      <c r="N98" s="56"/>
    </row>
    <row r="99" spans="1:17" ht="15.75" customHeight="1">
      <c r="A99" s="53" t="s">
        <v>7</v>
      </c>
      <c r="B99" s="53"/>
      <c r="C99" s="53"/>
      <c r="D99" s="53"/>
      <c r="E99" s="53"/>
      <c r="F99" s="53"/>
      <c r="G99" s="53"/>
      <c r="H99" s="53"/>
      <c r="I99" s="53"/>
      <c r="J99" s="55" t="s">
        <v>181</v>
      </c>
      <c r="K99" s="55"/>
      <c r="L99" s="55"/>
      <c r="M99" s="55"/>
      <c r="N99" s="55"/>
    </row>
    <row r="100" spans="1:17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7" ht="54" customHeight="1">
      <c r="A101" s="64" t="s">
        <v>100</v>
      </c>
      <c r="B101" s="64"/>
      <c r="C101" s="64"/>
      <c r="D101" s="64"/>
      <c r="E101" s="57" t="s">
        <v>101</v>
      </c>
      <c r="F101" s="57"/>
      <c r="G101" s="57"/>
      <c r="H101" s="57"/>
    </row>
    <row r="102" spans="1:17">
      <c r="A102" s="64" t="s">
        <v>102</v>
      </c>
      <c r="B102" s="64"/>
      <c r="C102" s="64"/>
      <c r="D102" s="64"/>
      <c r="E102" s="64" t="s">
        <v>103</v>
      </c>
      <c r="F102" s="64"/>
      <c r="G102" s="64"/>
      <c r="H102" s="64"/>
      <c r="Q102" s="36"/>
    </row>
    <row r="103" spans="1:17" ht="47.25">
      <c r="A103" s="5" t="s">
        <v>104</v>
      </c>
      <c r="B103" s="5" t="s">
        <v>13</v>
      </c>
      <c r="C103" s="5" t="s">
        <v>105</v>
      </c>
      <c r="D103" s="5" t="s">
        <v>106</v>
      </c>
      <c r="E103" s="5" t="s">
        <v>106</v>
      </c>
      <c r="F103" s="5" t="s">
        <v>107</v>
      </c>
      <c r="G103" s="5" t="s">
        <v>108</v>
      </c>
      <c r="H103" s="5" t="s">
        <v>109</v>
      </c>
    </row>
    <row r="104" spans="1:17">
      <c r="A104" s="10">
        <v>1</v>
      </c>
      <c r="B104" s="10">
        <v>2</v>
      </c>
      <c r="C104" s="10">
        <v>3</v>
      </c>
      <c r="D104" s="10">
        <v>4</v>
      </c>
      <c r="E104" s="10">
        <v>5</v>
      </c>
      <c r="F104" s="10">
        <v>6</v>
      </c>
      <c r="G104" s="10">
        <v>7</v>
      </c>
      <c r="H104" s="10">
        <v>8</v>
      </c>
    </row>
    <row r="105" spans="1:17" ht="89.25">
      <c r="A105" s="10">
        <v>1</v>
      </c>
      <c r="B105" s="10" t="s">
        <v>32</v>
      </c>
      <c r="C105" s="10"/>
      <c r="D105" s="10" t="s">
        <v>33</v>
      </c>
      <c r="E105" s="10" t="s">
        <v>110</v>
      </c>
      <c r="F105" s="12">
        <f>F84</f>
        <v>12.3</v>
      </c>
      <c r="G105" s="12">
        <v>1</v>
      </c>
      <c r="H105" s="12">
        <f t="shared" ref="H105:H126" si="2">F105*G105</f>
        <v>12.3</v>
      </c>
    </row>
    <row r="106" spans="1:17" ht="38.25">
      <c r="A106" s="31">
        <v>2</v>
      </c>
      <c r="B106" s="31" t="s">
        <v>32</v>
      </c>
      <c r="C106" s="31"/>
      <c r="D106" s="31" t="s">
        <v>38</v>
      </c>
      <c r="E106" s="31" t="s">
        <v>111</v>
      </c>
      <c r="F106" s="32">
        <v>12.425000000000001</v>
      </c>
      <c r="G106" s="32">
        <v>12</v>
      </c>
      <c r="H106" s="32">
        <f t="shared" ref="H106:H107" si="3">F106*G106</f>
        <v>149.10000000000002</v>
      </c>
    </row>
    <row r="107" spans="1:17" ht="25.5">
      <c r="A107" s="10">
        <v>3</v>
      </c>
      <c r="B107" s="10" t="s">
        <v>32</v>
      </c>
      <c r="C107" s="10"/>
      <c r="D107" s="31" t="s">
        <v>173</v>
      </c>
      <c r="E107" s="31" t="s">
        <v>174</v>
      </c>
      <c r="F107" s="12">
        <v>0</v>
      </c>
      <c r="G107" s="12">
        <v>12</v>
      </c>
      <c r="H107" s="17">
        <f t="shared" si="3"/>
        <v>0</v>
      </c>
    </row>
    <row r="108" spans="1:17" ht="54" customHeight="1">
      <c r="A108" s="65">
        <v>4</v>
      </c>
      <c r="B108" s="65" t="s">
        <v>32</v>
      </c>
      <c r="C108" s="65"/>
      <c r="D108" s="65" t="s">
        <v>49</v>
      </c>
      <c r="E108" s="10" t="s">
        <v>112</v>
      </c>
      <c r="F108" s="12">
        <v>5</v>
      </c>
      <c r="G108" s="12">
        <v>12</v>
      </c>
      <c r="H108" s="17">
        <v>60</v>
      </c>
    </row>
    <row r="109" spans="1:17" ht="38.25" customHeight="1">
      <c r="A109" s="65"/>
      <c r="B109" s="65"/>
      <c r="C109" s="65"/>
      <c r="D109" s="65"/>
      <c r="E109" s="10" t="s">
        <v>113</v>
      </c>
      <c r="F109" s="12">
        <v>25.4</v>
      </c>
      <c r="G109" s="12">
        <v>1</v>
      </c>
      <c r="H109" s="12">
        <f t="shared" si="2"/>
        <v>25.4</v>
      </c>
      <c r="I109" s="39"/>
    </row>
    <row r="110" spans="1:17" ht="43.5" customHeight="1">
      <c r="A110" s="10">
        <v>5</v>
      </c>
      <c r="B110" s="10" t="s">
        <v>32</v>
      </c>
      <c r="C110" s="10"/>
      <c r="D110" s="10" t="s">
        <v>53</v>
      </c>
      <c r="E110" s="10" t="s">
        <v>114</v>
      </c>
      <c r="F110" s="12">
        <v>6.3</v>
      </c>
      <c r="G110" s="12">
        <v>12</v>
      </c>
      <c r="H110" s="12">
        <f>F110*G110</f>
        <v>75.599999999999994</v>
      </c>
    </row>
    <row r="111" spans="1:17" ht="38.25">
      <c r="A111" s="14">
        <v>6</v>
      </c>
      <c r="B111" s="14" t="s">
        <v>32</v>
      </c>
      <c r="C111" s="14"/>
      <c r="D111" s="14" t="s">
        <v>57</v>
      </c>
      <c r="E111" s="14" t="s">
        <v>115</v>
      </c>
      <c r="F111" s="15">
        <v>5.7830000000000004</v>
      </c>
      <c r="G111" s="16">
        <v>12</v>
      </c>
      <c r="H111" s="17">
        <f t="shared" si="2"/>
        <v>69.396000000000001</v>
      </c>
    </row>
    <row r="112" spans="1:17" ht="30.75" customHeight="1">
      <c r="A112" s="66">
        <v>7</v>
      </c>
      <c r="B112" s="66" t="s">
        <v>32</v>
      </c>
      <c r="C112" s="66"/>
      <c r="D112" s="66" t="s">
        <v>61</v>
      </c>
      <c r="E112" s="18" t="s">
        <v>116</v>
      </c>
      <c r="F112" s="32">
        <v>0.8</v>
      </c>
      <c r="G112" s="32">
        <v>25</v>
      </c>
      <c r="H112" s="17">
        <f t="shared" si="2"/>
        <v>20</v>
      </c>
    </row>
    <row r="113" spans="1:17" ht="38.25">
      <c r="A113" s="66"/>
      <c r="B113" s="66"/>
      <c r="C113" s="66"/>
      <c r="D113" s="66"/>
      <c r="E113" s="18" t="s">
        <v>117</v>
      </c>
      <c r="F113" s="12">
        <v>35</v>
      </c>
      <c r="G113" s="12">
        <v>2</v>
      </c>
      <c r="H113" s="12">
        <f t="shared" si="2"/>
        <v>70</v>
      </c>
    </row>
    <row r="114" spans="1:17" ht="25.5">
      <c r="A114" s="66"/>
      <c r="B114" s="66"/>
      <c r="C114" s="66"/>
      <c r="D114" s="66"/>
      <c r="E114" s="18" t="s">
        <v>118</v>
      </c>
      <c r="F114" s="19">
        <v>5</v>
      </c>
      <c r="G114" s="19">
        <v>4</v>
      </c>
      <c r="H114" s="12">
        <f t="shared" si="2"/>
        <v>20</v>
      </c>
    </row>
    <row r="115" spans="1:17" ht="25.5">
      <c r="A115" s="66"/>
      <c r="B115" s="66"/>
      <c r="C115" s="66"/>
      <c r="D115" s="66"/>
      <c r="E115" s="18" t="s">
        <v>119</v>
      </c>
      <c r="F115" s="19">
        <v>0.4</v>
      </c>
      <c r="G115" s="19">
        <v>38</v>
      </c>
      <c r="H115" s="20">
        <f t="shared" si="2"/>
        <v>15.200000000000001</v>
      </c>
    </row>
    <row r="116" spans="1:17" ht="21" customHeight="1">
      <c r="A116" s="66"/>
      <c r="B116" s="66"/>
      <c r="C116" s="66"/>
      <c r="D116" s="66"/>
      <c r="E116" s="18" t="s">
        <v>120</v>
      </c>
      <c r="F116" s="19">
        <v>0.65</v>
      </c>
      <c r="G116" s="19">
        <v>2</v>
      </c>
      <c r="H116" s="12">
        <v>1.3</v>
      </c>
      <c r="I116" s="39"/>
    </row>
    <row r="117" spans="1:17" ht="42.75" customHeight="1">
      <c r="A117" s="67">
        <v>8</v>
      </c>
      <c r="B117" s="67" t="s">
        <v>64</v>
      </c>
      <c r="C117" s="67"/>
      <c r="D117" s="65" t="s">
        <v>65</v>
      </c>
      <c r="E117" s="10" t="s">
        <v>121</v>
      </c>
      <c r="F117" s="12">
        <v>71.599999999999994</v>
      </c>
      <c r="G117" s="12">
        <v>5</v>
      </c>
      <c r="H117" s="12">
        <f>F117*G117-0.7</f>
        <v>357.3</v>
      </c>
    </row>
    <row r="118" spans="1:17" ht="38.25">
      <c r="A118" s="67"/>
      <c r="B118" s="67"/>
      <c r="C118" s="67"/>
      <c r="D118" s="65"/>
      <c r="E118" s="10" t="s">
        <v>122</v>
      </c>
      <c r="F118" s="12">
        <v>1</v>
      </c>
      <c r="G118" s="12">
        <v>4</v>
      </c>
      <c r="H118" s="12">
        <f t="shared" si="2"/>
        <v>4</v>
      </c>
    </row>
    <row r="119" spans="1:17" ht="25.5">
      <c r="A119" s="67"/>
      <c r="B119" s="67"/>
      <c r="C119" s="67"/>
      <c r="D119" s="65"/>
      <c r="E119" s="31" t="s">
        <v>175</v>
      </c>
      <c r="F119" s="17">
        <v>16</v>
      </c>
      <c r="G119" s="12">
        <v>2</v>
      </c>
      <c r="H119" s="33">
        <f t="shared" si="2"/>
        <v>32</v>
      </c>
    </row>
    <row r="120" spans="1:17" ht="38.25">
      <c r="A120" s="67"/>
      <c r="B120" s="67"/>
      <c r="C120" s="67"/>
      <c r="D120" s="65"/>
      <c r="E120" s="31" t="s">
        <v>176</v>
      </c>
      <c r="F120" s="47">
        <v>0.86</v>
      </c>
      <c r="G120" s="12">
        <v>3</v>
      </c>
      <c r="H120" s="46">
        <v>2.6</v>
      </c>
    </row>
    <row r="121" spans="1:17" ht="28.5" customHeight="1">
      <c r="A121" s="67"/>
      <c r="B121" s="67"/>
      <c r="C121" s="67"/>
      <c r="D121" s="65"/>
      <c r="E121" s="10" t="s">
        <v>123</v>
      </c>
      <c r="F121" s="12">
        <v>2</v>
      </c>
      <c r="G121" s="12">
        <v>4</v>
      </c>
      <c r="H121" s="12">
        <f t="shared" si="2"/>
        <v>8</v>
      </c>
    </row>
    <row r="122" spans="1:17" ht="25.5">
      <c r="A122" s="67"/>
      <c r="B122" s="67"/>
      <c r="C122" s="67"/>
      <c r="D122" s="65"/>
      <c r="E122" s="10" t="s">
        <v>124</v>
      </c>
      <c r="F122" s="12">
        <v>0</v>
      </c>
      <c r="G122" s="12">
        <v>4</v>
      </c>
      <c r="H122" s="12">
        <f t="shared" si="2"/>
        <v>0</v>
      </c>
    </row>
    <row r="123" spans="1:17" ht="38.25">
      <c r="A123" s="67"/>
      <c r="B123" s="67"/>
      <c r="C123" s="67"/>
      <c r="D123" s="65"/>
      <c r="E123" s="10" t="s">
        <v>125</v>
      </c>
      <c r="F123" s="12">
        <v>1.8</v>
      </c>
      <c r="G123" s="12">
        <v>4</v>
      </c>
      <c r="H123" s="12">
        <f t="shared" si="2"/>
        <v>7.2</v>
      </c>
    </row>
    <row r="124" spans="1:17" ht="25.5">
      <c r="A124" s="67"/>
      <c r="B124" s="67"/>
      <c r="C124" s="67"/>
      <c r="D124" s="65"/>
      <c r="E124" s="10" t="s">
        <v>126</v>
      </c>
      <c r="F124" s="12">
        <v>0.81100000000000005</v>
      </c>
      <c r="G124" s="12">
        <v>17</v>
      </c>
      <c r="H124" s="17">
        <f>F124*G124</f>
        <v>13.787000000000001</v>
      </c>
    </row>
    <row r="125" spans="1:17" ht="25.5">
      <c r="A125" s="67"/>
      <c r="B125" s="67"/>
      <c r="C125" s="67"/>
      <c r="D125" s="65"/>
      <c r="E125" s="10" t="s">
        <v>127</v>
      </c>
      <c r="F125" s="17">
        <v>1.35</v>
      </c>
      <c r="G125" s="12">
        <v>4</v>
      </c>
      <c r="H125" s="12">
        <f>F125*G125</f>
        <v>5.4</v>
      </c>
    </row>
    <row r="126" spans="1:17" ht="25.5">
      <c r="A126" s="67"/>
      <c r="B126" s="67"/>
      <c r="C126" s="67"/>
      <c r="D126" s="65"/>
      <c r="E126" s="10" t="s">
        <v>128</v>
      </c>
      <c r="F126" s="12">
        <v>0.4</v>
      </c>
      <c r="G126" s="12">
        <v>3</v>
      </c>
      <c r="H126" s="12">
        <f t="shared" si="2"/>
        <v>1.2000000000000002</v>
      </c>
    </row>
    <row r="127" spans="1:17" ht="38.25">
      <c r="A127" s="67"/>
      <c r="B127" s="67"/>
      <c r="C127" s="67"/>
      <c r="D127" s="65"/>
      <c r="E127" s="22" t="s">
        <v>129</v>
      </c>
      <c r="F127" s="21">
        <v>6</v>
      </c>
      <c r="G127" s="21">
        <v>3</v>
      </c>
      <c r="H127" s="12">
        <f>F127*G127</f>
        <v>18</v>
      </c>
      <c r="I127" s="42"/>
    </row>
    <row r="128" spans="1:17" ht="51" customHeight="1">
      <c r="A128" s="27">
        <v>9</v>
      </c>
      <c r="B128" s="13" t="s">
        <v>32</v>
      </c>
      <c r="C128" s="13"/>
      <c r="D128" s="13" t="s">
        <v>71</v>
      </c>
      <c r="E128" s="28" t="s">
        <v>130</v>
      </c>
      <c r="F128" s="23">
        <v>0.21</v>
      </c>
      <c r="G128" s="23">
        <v>20</v>
      </c>
      <c r="H128" s="24">
        <f>F128*G128</f>
        <v>4.2</v>
      </c>
      <c r="I128" s="43"/>
      <c r="Q128" s="29">
        <f>H105+H106+H107+H108+H109+H110+H111+H112+H113+H114+H115+H116+H117+H118+H119+H120+H121+H122+H123+H124+H125+H126+H127+H128</f>
        <v>971.98300000000017</v>
      </c>
    </row>
    <row r="129" spans="1:17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45"/>
      <c r="Q129">
        <v>1080</v>
      </c>
    </row>
    <row r="130" spans="1:17">
      <c r="A130" s="63" t="s">
        <v>131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Q130" s="29">
        <f>Q128-Q129</f>
        <v>-108.01699999999983</v>
      </c>
    </row>
    <row r="131" spans="1:17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7" ht="14.25" customHeight="1">
      <c r="A132" s="53" t="s">
        <v>2</v>
      </c>
      <c r="B132" s="53"/>
      <c r="C132" s="53"/>
      <c r="D132" s="53"/>
      <c r="E132" s="53"/>
      <c r="F132" s="53"/>
      <c r="G132" s="53"/>
      <c r="H132" s="53"/>
      <c r="I132" s="53"/>
      <c r="J132" s="55" t="s">
        <v>3</v>
      </c>
      <c r="K132" s="55"/>
      <c r="L132" s="55"/>
      <c r="M132" s="55"/>
      <c r="N132" s="55"/>
    </row>
    <row r="133" spans="1:17" ht="14.25" customHeight="1">
      <c r="A133" s="53" t="s">
        <v>4</v>
      </c>
      <c r="B133" s="53"/>
      <c r="C133" s="53"/>
      <c r="D133" s="53"/>
      <c r="E133" s="53"/>
      <c r="F133" s="53"/>
      <c r="G133" s="53"/>
      <c r="H133" s="53"/>
      <c r="I133" s="53"/>
      <c r="J133" s="55" t="s">
        <v>5</v>
      </c>
      <c r="K133" s="55"/>
      <c r="L133" s="55"/>
      <c r="M133" s="55"/>
      <c r="N133" s="55"/>
    </row>
    <row r="134" spans="1:17" ht="14.25" customHeight="1">
      <c r="A134" s="53" t="s">
        <v>6</v>
      </c>
      <c r="B134" s="53"/>
      <c r="C134" s="53"/>
      <c r="D134" s="53"/>
      <c r="E134" s="53"/>
      <c r="F134" s="53"/>
      <c r="G134" s="53"/>
      <c r="H134" s="53"/>
      <c r="I134" s="53"/>
      <c r="J134" s="56">
        <v>45286</v>
      </c>
      <c r="K134" s="56"/>
      <c r="L134" s="56"/>
      <c r="M134" s="56"/>
      <c r="N134" s="56"/>
    </row>
    <row r="135" spans="1:17" ht="15.75" customHeight="1">
      <c r="A135" s="53" t="s">
        <v>7</v>
      </c>
      <c r="B135" s="53"/>
      <c r="C135" s="53"/>
      <c r="D135" s="53"/>
      <c r="E135" s="53"/>
      <c r="F135" s="53"/>
      <c r="G135" s="53"/>
      <c r="H135" s="53"/>
      <c r="I135" s="53"/>
      <c r="J135" s="55" t="s">
        <v>181</v>
      </c>
      <c r="K135" s="55"/>
      <c r="L135" s="55"/>
      <c r="M135" s="55"/>
      <c r="N135" s="55"/>
    </row>
    <row r="136" spans="1:17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7" ht="94.5" customHeight="1">
      <c r="A137" s="57" t="s">
        <v>132</v>
      </c>
      <c r="B137" s="57"/>
      <c r="C137" s="57"/>
      <c r="D137" s="5" t="s">
        <v>133</v>
      </c>
      <c r="E137" s="57" t="s">
        <v>134</v>
      </c>
      <c r="F137" s="57"/>
      <c r="G137" s="57"/>
      <c r="H137" s="57"/>
      <c r="I137" s="57"/>
    </row>
    <row r="138" spans="1:17" ht="126" customHeight="1">
      <c r="A138" s="5" t="s">
        <v>104</v>
      </c>
      <c r="B138" s="5" t="s">
        <v>13</v>
      </c>
      <c r="C138" s="5" t="s">
        <v>135</v>
      </c>
      <c r="D138" s="5" t="s">
        <v>136</v>
      </c>
      <c r="E138" s="5" t="s">
        <v>137</v>
      </c>
      <c r="F138" s="57" t="s">
        <v>138</v>
      </c>
      <c r="G138" s="57"/>
      <c r="H138" s="57"/>
      <c r="I138" s="5" t="s">
        <v>139</v>
      </c>
    </row>
    <row r="139" spans="1:17">
      <c r="A139" s="6">
        <v>1</v>
      </c>
      <c r="B139" s="6">
        <v>2</v>
      </c>
      <c r="C139" s="6">
        <v>3</v>
      </c>
      <c r="D139" s="6">
        <v>4</v>
      </c>
      <c r="E139" s="6">
        <v>5</v>
      </c>
      <c r="F139" s="59">
        <v>6</v>
      </c>
      <c r="G139" s="59"/>
      <c r="H139" s="59"/>
      <c r="I139" s="6">
        <v>7</v>
      </c>
    </row>
    <row r="140" spans="1:17" ht="27.75" customHeight="1">
      <c r="A140" s="12">
        <v>1</v>
      </c>
      <c r="B140" s="10" t="s">
        <v>32</v>
      </c>
      <c r="C140" s="10" t="s">
        <v>33</v>
      </c>
      <c r="D140" s="68" t="s">
        <v>140</v>
      </c>
      <c r="E140" s="10" t="s">
        <v>141</v>
      </c>
      <c r="F140" s="68" t="s">
        <v>142</v>
      </c>
      <c r="G140" s="68"/>
      <c r="H140" s="68"/>
      <c r="I140" s="6"/>
    </row>
    <row r="141" spans="1:17" ht="51" customHeight="1">
      <c r="A141" s="12">
        <v>2</v>
      </c>
      <c r="B141" s="10" t="s">
        <v>32</v>
      </c>
      <c r="C141" s="10" t="s">
        <v>38</v>
      </c>
      <c r="D141" s="68"/>
      <c r="E141" s="10" t="s">
        <v>143</v>
      </c>
      <c r="F141" s="68" t="s">
        <v>144</v>
      </c>
      <c r="G141" s="68"/>
      <c r="H141" s="68"/>
      <c r="I141" s="6"/>
    </row>
    <row r="142" spans="1:17" ht="78" customHeight="1">
      <c r="A142" s="12">
        <v>3</v>
      </c>
      <c r="B142" s="10" t="s">
        <v>32</v>
      </c>
      <c r="C142" s="10" t="s">
        <v>49</v>
      </c>
      <c r="D142" s="68"/>
      <c r="E142" s="10" t="s">
        <v>145</v>
      </c>
      <c r="F142" s="68" t="s">
        <v>146</v>
      </c>
      <c r="G142" s="68"/>
      <c r="H142" s="68"/>
      <c r="I142" s="6"/>
    </row>
    <row r="143" spans="1:17" ht="62.25" customHeight="1">
      <c r="A143" s="12">
        <v>4</v>
      </c>
      <c r="B143" s="10" t="s">
        <v>32</v>
      </c>
      <c r="C143" s="10" t="s">
        <v>53</v>
      </c>
      <c r="D143" s="68"/>
      <c r="E143" s="10" t="s">
        <v>147</v>
      </c>
      <c r="F143" s="68" t="s">
        <v>148</v>
      </c>
      <c r="G143" s="68"/>
      <c r="H143" s="68"/>
      <c r="I143" s="6"/>
    </row>
    <row r="144" spans="1:17" ht="89.25" customHeight="1">
      <c r="A144" s="12">
        <v>5</v>
      </c>
      <c r="B144" s="10" t="s">
        <v>32</v>
      </c>
      <c r="C144" s="10" t="s">
        <v>57</v>
      </c>
      <c r="D144" s="68"/>
      <c r="E144" s="10" t="s">
        <v>149</v>
      </c>
      <c r="F144" s="68" t="s">
        <v>150</v>
      </c>
      <c r="G144" s="68"/>
      <c r="H144" s="68"/>
      <c r="I144" s="6"/>
    </row>
    <row r="145" spans="1:14" ht="58.5" customHeight="1">
      <c r="A145" s="12">
        <v>6</v>
      </c>
      <c r="B145" s="10" t="s">
        <v>32</v>
      </c>
      <c r="C145" s="10" t="s">
        <v>61</v>
      </c>
      <c r="D145" s="68"/>
      <c r="E145" s="10" t="s">
        <v>62</v>
      </c>
      <c r="F145" s="68" t="s">
        <v>62</v>
      </c>
      <c r="G145" s="68"/>
      <c r="H145" s="68"/>
      <c r="I145" s="6"/>
    </row>
    <row r="146" spans="1:14" ht="51" customHeight="1">
      <c r="A146" s="12">
        <v>7</v>
      </c>
      <c r="B146" s="10" t="s">
        <v>64</v>
      </c>
      <c r="C146" s="10" t="s">
        <v>65</v>
      </c>
      <c r="D146" s="68"/>
      <c r="E146" s="10" t="s">
        <v>151</v>
      </c>
      <c r="F146" s="68" t="s">
        <v>152</v>
      </c>
      <c r="G146" s="68"/>
      <c r="H146" s="68"/>
      <c r="I146" s="6"/>
    </row>
    <row r="147" spans="1:14" ht="72" customHeight="1">
      <c r="A147" s="12">
        <v>8</v>
      </c>
      <c r="B147" s="10" t="s">
        <v>32</v>
      </c>
      <c r="C147" s="10" t="s">
        <v>71</v>
      </c>
      <c r="D147" s="68"/>
      <c r="E147" s="10" t="s">
        <v>153</v>
      </c>
      <c r="F147" s="68" t="s">
        <v>154</v>
      </c>
      <c r="G147" s="68"/>
      <c r="H147" s="68"/>
      <c r="I147" s="9"/>
    </row>
    <row r="148" spans="1:14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>
      <c r="A149" s="69" t="s">
        <v>155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7.5" customHeight="1">
      <c r="B150" s="70" t="s">
        <v>156</v>
      </c>
      <c r="C150" s="70"/>
      <c r="D150" s="70"/>
      <c r="F150" s="70"/>
      <c r="G150" s="70"/>
      <c r="I150" s="70" t="s">
        <v>157</v>
      </c>
      <c r="J150" s="70"/>
      <c r="K150" s="70"/>
      <c r="L150" s="70"/>
      <c r="N150" s="71">
        <v>45286</v>
      </c>
    </row>
    <row r="151" spans="1:14" ht="10.5" customHeight="1">
      <c r="B151" s="70"/>
      <c r="C151" s="70"/>
      <c r="D151" s="70"/>
      <c r="F151" s="70"/>
      <c r="G151" s="70"/>
      <c r="I151" s="70"/>
      <c r="J151" s="70"/>
      <c r="K151" s="70"/>
      <c r="L151" s="70"/>
      <c r="N151" s="71"/>
    </row>
    <row r="152" spans="1:14">
      <c r="B152" s="62" t="s">
        <v>158</v>
      </c>
      <c r="C152" s="62"/>
      <c r="D152" s="62"/>
      <c r="E152" s="25"/>
      <c r="F152" s="62" t="s">
        <v>159</v>
      </c>
      <c r="G152" s="62"/>
      <c r="H152" s="25"/>
      <c r="I152" s="62" t="s">
        <v>160</v>
      </c>
      <c r="J152" s="62"/>
      <c r="K152" s="62"/>
      <c r="L152" s="62"/>
      <c r="M152" s="25"/>
      <c r="N152" s="25" t="s">
        <v>161</v>
      </c>
    </row>
    <row r="153" spans="1:14" ht="6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>
      <c r="A154" s="69" t="s">
        <v>162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6" customHeight="1">
      <c r="B155" s="70" t="s">
        <v>163</v>
      </c>
      <c r="C155" s="70"/>
      <c r="D155" s="70"/>
      <c r="F155" s="70"/>
      <c r="G155" s="70"/>
      <c r="I155" s="70" t="s">
        <v>164</v>
      </c>
      <c r="J155" s="70"/>
      <c r="K155" s="70"/>
      <c r="L155" s="70"/>
      <c r="N155" s="71">
        <v>45286</v>
      </c>
    </row>
    <row r="156" spans="1:14" ht="12" customHeight="1">
      <c r="B156" s="70"/>
      <c r="C156" s="70"/>
      <c r="D156" s="70"/>
      <c r="F156" s="70"/>
      <c r="G156" s="70"/>
      <c r="I156" s="70"/>
      <c r="J156" s="70"/>
      <c r="K156" s="70"/>
      <c r="L156" s="70"/>
      <c r="N156" s="71"/>
    </row>
    <row r="157" spans="1:14">
      <c r="B157" s="62" t="s">
        <v>158</v>
      </c>
      <c r="C157" s="62"/>
      <c r="D157" s="62"/>
      <c r="E157" s="25"/>
      <c r="F157" s="62" t="s">
        <v>159</v>
      </c>
      <c r="G157" s="62"/>
      <c r="H157" s="25"/>
      <c r="I157" s="62" t="s">
        <v>160</v>
      </c>
      <c r="J157" s="62"/>
      <c r="K157" s="62"/>
      <c r="L157" s="62"/>
      <c r="M157" s="25"/>
      <c r="N157" s="25" t="s">
        <v>161</v>
      </c>
    </row>
    <row r="158" spans="1:14">
      <c r="B158" s="70" t="s">
        <v>165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</row>
    <row r="159" spans="1:14" ht="6" customHeight="1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</row>
    <row r="160" spans="1:14">
      <c r="B160" s="62" t="s">
        <v>166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</sheetData>
  <mergeCells count="158">
    <mergeCell ref="B158:N159"/>
    <mergeCell ref="B160:N160"/>
    <mergeCell ref="A153:N153"/>
    <mergeCell ref="A154:N154"/>
    <mergeCell ref="B155:D156"/>
    <mergeCell ref="F155:G156"/>
    <mergeCell ref="I155:L156"/>
    <mergeCell ref="N155:N156"/>
    <mergeCell ref="B157:D157"/>
    <mergeCell ref="F157:G157"/>
    <mergeCell ref="I157:L157"/>
    <mergeCell ref="A148:N148"/>
    <mergeCell ref="A149:N149"/>
    <mergeCell ref="B150:D151"/>
    <mergeCell ref="F150:G151"/>
    <mergeCell ref="I150:L151"/>
    <mergeCell ref="N150:N151"/>
    <mergeCell ref="B152:D152"/>
    <mergeCell ref="F152:G152"/>
    <mergeCell ref="I152:L152"/>
    <mergeCell ref="A136:N136"/>
    <mergeCell ref="A137:C137"/>
    <mergeCell ref="E137:I137"/>
    <mergeCell ref="F138:H138"/>
    <mergeCell ref="F139:H139"/>
    <mergeCell ref="D140:D147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A130:N130"/>
    <mergeCell ref="A131:N131"/>
    <mergeCell ref="A132:I132"/>
    <mergeCell ref="J132:N132"/>
    <mergeCell ref="A133:I133"/>
    <mergeCell ref="J133:N133"/>
    <mergeCell ref="A134:I134"/>
    <mergeCell ref="J134:N134"/>
    <mergeCell ref="A135:I135"/>
    <mergeCell ref="J135:N135"/>
    <mergeCell ref="A112:A116"/>
    <mergeCell ref="B112:B116"/>
    <mergeCell ref="C112:C116"/>
    <mergeCell ref="D112:D116"/>
    <mergeCell ref="A117:A127"/>
    <mergeCell ref="B117:B127"/>
    <mergeCell ref="C117:C127"/>
    <mergeCell ref="D117:D127"/>
    <mergeCell ref="A129:N129"/>
    <mergeCell ref="A99:I99"/>
    <mergeCell ref="J99:N99"/>
    <mergeCell ref="A100:N100"/>
    <mergeCell ref="A101:D101"/>
    <mergeCell ref="E101:H101"/>
    <mergeCell ref="A102:D102"/>
    <mergeCell ref="E102:H102"/>
    <mergeCell ref="A108:A109"/>
    <mergeCell ref="B108:B109"/>
    <mergeCell ref="C108:C109"/>
    <mergeCell ref="D108:D109"/>
    <mergeCell ref="A93:N93"/>
    <mergeCell ref="A94:N94"/>
    <mergeCell ref="A95:N95"/>
    <mergeCell ref="A96:I96"/>
    <mergeCell ref="J96:N96"/>
    <mergeCell ref="A97:I97"/>
    <mergeCell ref="J97:N97"/>
    <mergeCell ref="A98:I98"/>
    <mergeCell ref="J98:N98"/>
    <mergeCell ref="A77:I77"/>
    <mergeCell ref="J77:N77"/>
    <mergeCell ref="A78:I78"/>
    <mergeCell ref="J78:N78"/>
    <mergeCell ref="A79:N79"/>
    <mergeCell ref="A80:D80"/>
    <mergeCell ref="E80:I80"/>
    <mergeCell ref="A81:A82"/>
    <mergeCell ref="B81:B82"/>
    <mergeCell ref="C81:C82"/>
    <mergeCell ref="D81:D82"/>
    <mergeCell ref="E81:E82"/>
    <mergeCell ref="F81:H81"/>
    <mergeCell ref="I81:I82"/>
    <mergeCell ref="A70:N70"/>
    <mergeCell ref="A71:D71"/>
    <mergeCell ref="A72:N72"/>
    <mergeCell ref="A73:N73"/>
    <mergeCell ref="A74:N74"/>
    <mergeCell ref="A75:I75"/>
    <mergeCell ref="J75:N75"/>
    <mergeCell ref="A76:I76"/>
    <mergeCell ref="J76:N76"/>
    <mergeCell ref="A58:N58"/>
    <mergeCell ref="A59:D59"/>
    <mergeCell ref="A61:D61"/>
    <mergeCell ref="A62:N62"/>
    <mergeCell ref="A63:D63"/>
    <mergeCell ref="A65:D65"/>
    <mergeCell ref="A66:N66"/>
    <mergeCell ref="A67:D67"/>
    <mergeCell ref="A69:D69"/>
    <mergeCell ref="A42:N42"/>
    <mergeCell ref="A43:D43"/>
    <mergeCell ref="A45:D45"/>
    <mergeCell ref="A46:N46"/>
    <mergeCell ref="A47:D47"/>
    <mergeCell ref="A49:D49"/>
    <mergeCell ref="A50:N50"/>
    <mergeCell ref="A51:D51"/>
    <mergeCell ref="A57:D57"/>
    <mergeCell ref="A28:N28"/>
    <mergeCell ref="A29:D29"/>
    <mergeCell ref="A31:D31"/>
    <mergeCell ref="A32:N32"/>
    <mergeCell ref="A33:D33"/>
    <mergeCell ref="A37:D37"/>
    <mergeCell ref="A38:N38"/>
    <mergeCell ref="A39:D39"/>
    <mergeCell ref="A41:D41"/>
    <mergeCell ref="A16:N16"/>
    <mergeCell ref="A17:D17"/>
    <mergeCell ref="A19:D19"/>
    <mergeCell ref="A20:N20"/>
    <mergeCell ref="A21:D21"/>
    <mergeCell ref="A23:D23"/>
    <mergeCell ref="A24:N24"/>
    <mergeCell ref="A25:D25"/>
    <mergeCell ref="A27:D27"/>
    <mergeCell ref="A10:I10"/>
    <mergeCell ref="J10:N10"/>
    <mergeCell ref="A11:N11"/>
    <mergeCell ref="A12:D12"/>
    <mergeCell ref="E12:G12"/>
    <mergeCell ref="H12:M12"/>
    <mergeCell ref="A13:A14"/>
    <mergeCell ref="B13:B14"/>
    <mergeCell ref="C13:C14"/>
    <mergeCell ref="D13:D14"/>
    <mergeCell ref="E13:G13"/>
    <mergeCell ref="H13:H14"/>
    <mergeCell ref="I13:I14"/>
    <mergeCell ref="J13:J14"/>
    <mergeCell ref="K13:M13"/>
    <mergeCell ref="N13:N14"/>
    <mergeCell ref="A3:N3"/>
    <mergeCell ref="A4:N4"/>
    <mergeCell ref="A5:N5"/>
    <mergeCell ref="A6:N6"/>
    <mergeCell ref="A7:I7"/>
    <mergeCell ref="J7:N7"/>
    <mergeCell ref="A8:I8"/>
    <mergeCell ref="J8:N8"/>
    <mergeCell ref="A9:I9"/>
    <mergeCell ref="J9:N9"/>
  </mergeCells>
  <pageMargins left="0.70833333333333304" right="0.70833333333333304" top="0.74791666666666701" bottom="0.74791666666666701" header="0.51180555555555496" footer="0.51180555555555496"/>
  <pageSetup paperSize="77" scale="43" firstPageNumber="0" fitToHeight="7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Комитет</vt:lpstr>
      <vt:lpstr>Комитет!documentTitleLink1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2023-09-07T10:20:38Z</cp:lastPrinted>
  <dcterms:created xsi:type="dcterms:W3CDTF">2006-09-16T00:00:00Z</dcterms:created>
  <dcterms:modified xsi:type="dcterms:W3CDTF">2023-12-26T10:36:57Z</dcterms:modified>
  <dc:language>ru-RU</dc:language>
</cp:coreProperties>
</file>