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'Лист1'!$A$1:$L$134</definedName>
    <definedName name="Excel_BuiltIn_Print_Area_1_1">'Лист1'!$A$1:$L$56</definedName>
  </definedNames>
  <calcPr fullCalcOnLoad="1"/>
</workbook>
</file>

<file path=xl/sharedStrings.xml><?xml version="1.0" encoding="utf-8"?>
<sst xmlns="http://schemas.openxmlformats.org/spreadsheetml/2006/main" count="69" uniqueCount="66">
  <si>
    <t>КАЛЬКУЛЯЦИЯ НА ПРОЧИЕ ВЕТЕРИНАРНЫЕ УСЛУГИ</t>
  </si>
  <si>
    <t xml:space="preserve">№    п/п     </t>
  </si>
  <si>
    <t>Наименование услуги</t>
  </si>
  <si>
    <t>Затраты  времени на 1 единицу в минутах</t>
  </si>
  <si>
    <t>Нагрузка в день (ед.)</t>
  </si>
  <si>
    <r>
      <t xml:space="preserve">Оперативное     время       </t>
    </r>
    <r>
      <rPr>
        <sz val="16"/>
        <rFont val="Times New Roman"/>
        <family val="1"/>
      </rPr>
      <t>(гр. 6*61%)</t>
    </r>
  </si>
  <si>
    <t>Заработная плата    (руб.)</t>
  </si>
  <si>
    <t>Начисления на зарплату 34,2 %, (руб)</t>
  </si>
  <si>
    <r>
      <t xml:space="preserve">Стоимость приема одной единицы ( руб.)   </t>
    </r>
    <r>
      <rPr>
        <sz val="16"/>
        <rFont val="Times New Roman"/>
        <family val="1"/>
      </rPr>
      <t xml:space="preserve">(гр. 8+гр.9/гр.7) </t>
    </r>
  </si>
  <si>
    <t>Накладные расходы  ( 20%)</t>
  </si>
  <si>
    <t>Прибыль (15%)</t>
  </si>
  <si>
    <r>
      <t xml:space="preserve">Стоимость одной единицы без НДС. </t>
    </r>
    <r>
      <rPr>
        <sz val="16"/>
        <rFont val="Times New Roman"/>
        <family val="1"/>
      </rPr>
      <t>(гр.10+гр.11+гр.12)</t>
    </r>
  </si>
  <si>
    <r>
      <t xml:space="preserve">Всего стоимость услуги без НДС с учетом инфляции   </t>
    </r>
    <r>
      <rPr>
        <sz val="16"/>
        <rFont val="Times New Roman"/>
        <family val="1"/>
      </rPr>
      <t>(гр. 13*1,086)</t>
    </r>
  </si>
  <si>
    <t>Проведение обследований предприятий всех форм собственности на предмет соответствия ветеринарно-санитарным правилам с последующим оформлением акта обследования при введении в эксплуатацию.</t>
  </si>
  <si>
    <t>Предприятия по производству кормов для  с/х животных</t>
  </si>
  <si>
    <t>Склады  временного хранения   кожсырья, шерсти, пуха, пантов, продукции животного происхождения и пр.</t>
  </si>
  <si>
    <r>
      <t xml:space="preserve">
</t>
    </r>
    <r>
      <rPr>
        <b/>
        <sz val="20"/>
        <rFont val="Times New Roman"/>
        <family val="1"/>
      </rPr>
      <t xml:space="preserve">Холодильники:
</t>
    </r>
  </si>
  <si>
    <t>- до 5 тонн</t>
  </si>
  <si>
    <t>- до 10 тонн</t>
  </si>
  <si>
    <t xml:space="preserve">- до 50 тонн </t>
  </si>
  <si>
    <t>- до 100 тонн                                               свыше 100 тонн*</t>
  </si>
  <si>
    <t xml:space="preserve">Молокоперерабатывающие предприятия </t>
  </si>
  <si>
    <t>- до 10 тонн в сутки.</t>
  </si>
  <si>
    <t>- до 50 тонн в сутки.</t>
  </si>
  <si>
    <t>- до 100 тонн в сутки.                              Свыше 100 тонн в сутки.*</t>
  </si>
  <si>
    <t xml:space="preserve">Цеха  по производству мясных полуфабрикатов, колбасные цеха. </t>
  </si>
  <si>
    <t>- до 100 кг. в сутки</t>
  </si>
  <si>
    <t>- до 500 кг. в сутки.                                  Свыше 500 кг. в сутки.*</t>
  </si>
  <si>
    <t>Рыбоперерабатывающие цеха</t>
  </si>
  <si>
    <t>Мясокомбинат</t>
  </si>
  <si>
    <t>Убойные  пункты</t>
  </si>
  <si>
    <t>- до 50 голов в сутки.</t>
  </si>
  <si>
    <t>- до 100 голов в сутки.                           свыше 100 голов в сутки.*</t>
  </si>
  <si>
    <t>Убойные площадки</t>
  </si>
  <si>
    <t>Рынки</t>
  </si>
  <si>
    <t>S до 100 кв. м.</t>
  </si>
  <si>
    <t>S до 300 кв. м.                                           S свыше 300 кв.м.*</t>
  </si>
  <si>
    <t xml:space="preserve">Молочно-товарные фермы, фермы мясного  направления, коневодческие, мараловодческие, овцеводческие, козоводческие, свиноводческие и др. </t>
  </si>
  <si>
    <t>- до 50 голов</t>
  </si>
  <si>
    <t>- до 200 голов</t>
  </si>
  <si>
    <t>- до 500 голов                                             свыше 500 голов*</t>
  </si>
  <si>
    <t>Фермерские и крестьянские хозяйства (крс, лошади, маралы, верблюды, сарлыки, овцы, козы)</t>
  </si>
  <si>
    <t>Пчелопасеки</t>
  </si>
  <si>
    <t>- до 10 пчелосемей</t>
  </si>
  <si>
    <t>- до 30 пчелосемей                                  свыше 30 пчелосемей*</t>
  </si>
  <si>
    <t>Птицеводческие хозяйства</t>
  </si>
  <si>
    <t>- до 100 голов</t>
  </si>
  <si>
    <t>- до 250 голов                                           свыше 250 голов*</t>
  </si>
  <si>
    <t xml:space="preserve">Рыбоводческие и рыбопромысловые хозяйства. S водного зеркала </t>
  </si>
  <si>
    <t>- до 50 га</t>
  </si>
  <si>
    <t>- до 100 га                                                   свыше 100 га*</t>
  </si>
  <si>
    <t>Предприниматели, занимающиеся реализацией декоративных животных, рыб.</t>
  </si>
  <si>
    <t>Рыбные инкубаторы</t>
  </si>
  <si>
    <t xml:space="preserve">Зверофермы </t>
  </si>
  <si>
    <t>Прочие ветеринарные услуги</t>
  </si>
  <si>
    <r>
      <t xml:space="preserve">Дезинфекционные (кв.м.) работы 
</t>
    </r>
    <r>
      <rPr>
        <sz val="14"/>
        <rFont val="Arial"/>
        <family val="2"/>
      </rPr>
      <t>Обработка одного метра</t>
    </r>
    <r>
      <rPr>
        <vertAlign val="superscript"/>
        <sz val="14"/>
        <rFont val="Arial"/>
        <family val="2"/>
      </rPr>
      <t xml:space="preserve"> </t>
    </r>
    <r>
      <rPr>
        <sz val="14"/>
        <rFont val="Arial"/>
        <family val="2"/>
      </rPr>
      <t>помещения дезраствором.                                           (Без стоимости препарата)</t>
    </r>
  </si>
  <si>
    <r>
      <t xml:space="preserve">Дезинсекционные (куб.м.) работы      </t>
    </r>
    <r>
      <rPr>
        <sz val="14"/>
        <color indexed="8"/>
        <rFont val="Arial"/>
        <family val="2"/>
      </rPr>
      <t>Обработка одного метра</t>
    </r>
    <r>
      <rPr>
        <vertAlign val="superscript"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помещения, инсектинцидом.</t>
    </r>
  </si>
  <si>
    <r>
      <t xml:space="preserve">Дератизационные работы:
</t>
    </r>
    <r>
      <rPr>
        <sz val="14"/>
        <rFont val="Arial"/>
        <family val="2"/>
      </rPr>
      <t>Обработка 1 м</t>
    </r>
    <r>
      <rPr>
        <vertAlign val="superscript"/>
        <sz val="14"/>
        <rFont val="Arial"/>
        <family val="2"/>
      </rPr>
      <t xml:space="preserve">2  </t>
    </r>
    <r>
      <rPr>
        <sz val="14"/>
        <rFont val="Arial"/>
        <family val="2"/>
      </rPr>
      <t xml:space="preserve">помещения.
</t>
    </r>
  </si>
  <si>
    <t>Оформление акта обработки дезинфекции, дезинсекции и дератизации помещения.</t>
  </si>
  <si>
    <r>
      <t xml:space="preserve">Оформление свидетельства о регистрации специалиста в области ветеринарии, занимающегося предпринимательской деятельностью, </t>
    </r>
    <r>
      <rPr>
        <sz val="16"/>
        <rFont val="Times New Roman"/>
        <family val="1"/>
      </rPr>
      <t>без учета стоимости бланка</t>
    </r>
  </si>
  <si>
    <t xml:space="preserve">Председатель Комитета </t>
  </si>
  <si>
    <t>В.К. Макасеев</t>
  </si>
  <si>
    <t>Главный бухгалтер</t>
  </si>
  <si>
    <t>А.Ы. Ирбичина</t>
  </si>
  <si>
    <t>Экономист</t>
  </si>
  <si>
    <t>А.А. Федорова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</si>
</sst>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14">
    <font>
      <sz val="10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sz val="14"/>
      <name val="Arial"/>
      <family val="2"/>
    </font>
    <font>
      <vertAlign val="superscript"/>
      <sz val="14"/>
      <name val="Arial"/>
      <family val="2"/>
    </font>
    <font>
      <sz val="14"/>
      <color indexed="8"/>
      <name val="Arial"/>
      <family val="2"/>
    </font>
    <font>
      <vertAlign val="superscript"/>
      <sz val="14"/>
      <color indexed="8"/>
      <name val="Arial"/>
      <family val="2"/>
    </font>
    <font>
      <sz val="2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 horizontal="center" vertical="top" wrapText="1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2" xfId="0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0" xfId="0" applyFont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top" wrapText="1"/>
    </xf>
    <xf numFmtId="164" fontId="2" fillId="0" borderId="0" xfId="0" applyFont="1" applyAlignment="1">
      <alignment horizontal="left" vertical="top" wrapText="1"/>
    </xf>
    <xf numFmtId="164" fontId="6" fillId="0" borderId="2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66" fontId="6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top" wrapText="1"/>
    </xf>
    <xf numFmtId="164" fontId="6" fillId="0" borderId="0" xfId="0" applyFont="1" applyAlignment="1">
      <alignment horizontal="left" vertical="top" wrapText="1"/>
    </xf>
    <xf numFmtId="164" fontId="2" fillId="0" borderId="4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left" vertical="top" wrapText="1"/>
    </xf>
    <xf numFmtId="164" fontId="6" fillId="0" borderId="4" xfId="0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left" vertical="top" wrapText="1"/>
    </xf>
    <xf numFmtId="164" fontId="8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left" vertical="top" wrapText="1"/>
    </xf>
    <xf numFmtId="164" fontId="13" fillId="0" borderId="0" xfId="0" applyFont="1" applyAlignment="1">
      <alignment horizontal="center" vertical="top" wrapText="1"/>
    </xf>
    <xf numFmtId="164" fontId="13" fillId="0" borderId="0" xfId="0" applyFont="1" applyBorder="1" applyAlignment="1">
      <alignment horizontal="left" vertical="top" wrapText="1"/>
    </xf>
    <xf numFmtId="164" fontId="13" fillId="0" borderId="0" xfId="0" applyFont="1" applyBorder="1" applyAlignment="1">
      <alignment horizontal="left" vertical="center" wrapText="1"/>
    </xf>
    <xf numFmtId="164" fontId="13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4"/>
  <sheetViews>
    <sheetView tabSelected="1" view="pageBreakPreview" zoomScaleSheetLayoutView="100" workbookViewId="0" topLeftCell="A52">
      <selection activeCell="C57" sqref="C57"/>
    </sheetView>
  </sheetViews>
  <sheetFormatPr defaultColWidth="12.57421875" defaultRowHeight="70.5" customHeight="1"/>
  <cols>
    <col min="1" max="1" width="5.57421875" style="1" customWidth="1"/>
    <col min="2" max="2" width="50.00390625" style="1" customWidth="1"/>
    <col min="3" max="3" width="17.28125" style="1" customWidth="1"/>
    <col min="4" max="4" width="18.00390625" style="1" customWidth="1"/>
    <col min="5" max="5" width="19.140625" style="1" customWidth="1"/>
    <col min="6" max="6" width="16.7109375" style="1" customWidth="1"/>
    <col min="7" max="7" width="18.140625" style="1" customWidth="1"/>
    <col min="8" max="8" width="22.421875" style="1" customWidth="1"/>
    <col min="9" max="9" width="16.7109375" style="1" customWidth="1"/>
    <col min="10" max="10" width="13.7109375" style="1" customWidth="1"/>
    <col min="11" max="11" width="16.7109375" style="1" customWidth="1"/>
    <col min="12" max="12" width="17.00390625" style="1" customWidth="1"/>
    <col min="13" max="252" width="11.57421875" style="2" customWidth="1"/>
  </cols>
  <sheetData>
    <row r="1" ht="23.25" customHeight="1"/>
    <row r="2" spans="1:12" s="4" customFormat="1" ht="24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.75" customHeight="1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24.75" customHeight="1"/>
    <row r="5" spans="1:12" s="7" customFormat="1" ht="60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8" customFormat="1" ht="9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11" customFormat="1" ht="23.25" customHeight="1">
      <c r="A7" s="9">
        <v>1</v>
      </c>
      <c r="B7" s="9">
        <v>2</v>
      </c>
      <c r="C7" s="9">
        <v>5</v>
      </c>
      <c r="D7" s="9">
        <v>6</v>
      </c>
      <c r="E7" s="9">
        <v>7</v>
      </c>
      <c r="F7" s="9">
        <v>8</v>
      </c>
      <c r="G7" s="9">
        <v>9</v>
      </c>
      <c r="H7" s="9">
        <v>10</v>
      </c>
      <c r="I7" s="9">
        <v>11</v>
      </c>
      <c r="J7" s="10">
        <v>12</v>
      </c>
      <c r="K7" s="9">
        <v>13</v>
      </c>
      <c r="L7" s="9">
        <v>14</v>
      </c>
    </row>
    <row r="8" spans="1:12" s="11" customFormat="1" ht="53.25" customHeight="1">
      <c r="A8" s="9"/>
      <c r="B8" s="12" t="s">
        <v>13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s="20" customFormat="1" ht="94.5" customHeight="1">
      <c r="A9" s="13">
        <v>1</v>
      </c>
      <c r="B9" s="14" t="s">
        <v>14</v>
      </c>
      <c r="C9" s="15">
        <v>480</v>
      </c>
      <c r="D9" s="16">
        <f>480*1/C9</f>
        <v>1</v>
      </c>
      <c r="E9" s="17">
        <f>D9*0.61</f>
        <v>0.61</v>
      </c>
      <c r="F9" s="18">
        <v>534.7</v>
      </c>
      <c r="G9" s="18">
        <f>F9*0.342</f>
        <v>182.86740000000003</v>
      </c>
      <c r="H9" s="18">
        <f>(F9+G9)/E9</f>
        <v>1176.3400000000001</v>
      </c>
      <c r="I9" s="18">
        <f>H9*0.2</f>
        <v>235.26800000000003</v>
      </c>
      <c r="J9" s="18">
        <f>(H9+I9)*0.15</f>
        <v>211.74120000000002</v>
      </c>
      <c r="K9" s="17">
        <f>H9+I9+J9</f>
        <v>1623.3492</v>
      </c>
      <c r="L9" s="19">
        <f>K9*1.086</f>
        <v>1762.9572311999998</v>
      </c>
    </row>
    <row r="10" spans="1:12" s="20" customFormat="1" ht="129" customHeight="1">
      <c r="A10" s="13">
        <v>2</v>
      </c>
      <c r="B10" s="21" t="s">
        <v>15</v>
      </c>
      <c r="C10" s="15">
        <v>480</v>
      </c>
      <c r="D10" s="16">
        <f>480*1/C10</f>
        <v>1</v>
      </c>
      <c r="E10" s="17">
        <f>D10*0.61</f>
        <v>0.61</v>
      </c>
      <c r="F10" s="18">
        <v>534.7</v>
      </c>
      <c r="G10" s="18">
        <f>F10*0.342</f>
        <v>182.86740000000003</v>
      </c>
      <c r="H10" s="18">
        <f>(F10+G10)/E10</f>
        <v>1176.3400000000001</v>
      </c>
      <c r="I10" s="18">
        <f>H10*0.2</f>
        <v>235.26800000000003</v>
      </c>
      <c r="J10" s="18">
        <f>(H10+I10)*0.15</f>
        <v>211.74120000000002</v>
      </c>
      <c r="K10" s="17">
        <f>H10+I10+J10</f>
        <v>1623.3492</v>
      </c>
      <c r="L10" s="19">
        <f>K10*1.086</f>
        <v>1762.9572311999998</v>
      </c>
    </row>
    <row r="11" spans="1:12" s="20" customFormat="1" ht="43.5" customHeight="1">
      <c r="A11" s="22">
        <v>3</v>
      </c>
      <c r="B11" s="23" t="s">
        <v>16</v>
      </c>
      <c r="C11" s="23"/>
      <c r="D11" s="23"/>
      <c r="E11" s="23"/>
      <c r="F11" s="23"/>
      <c r="G11" s="23"/>
      <c r="H11" s="23" t="e">
        <f>(F11+G11)/E11</f>
        <v>#DIV/0!</v>
      </c>
      <c r="I11" s="23" t="e">
        <f>H11*0.2</f>
        <v>#DIV/0!</v>
      </c>
      <c r="J11" s="23" t="e">
        <f>(H11+I11)*0.15</f>
        <v>#DIV/0!</v>
      </c>
      <c r="K11" s="23" t="e">
        <f>H11+I11+J11</f>
        <v>#DIV/0!</v>
      </c>
      <c r="L11" s="23"/>
    </row>
    <row r="12" spans="1:12" s="20" customFormat="1" ht="44.25" customHeight="1">
      <c r="A12" s="22"/>
      <c r="B12" s="24" t="s">
        <v>17</v>
      </c>
      <c r="C12" s="16">
        <v>45</v>
      </c>
      <c r="D12" s="18">
        <f>480*1/C12</f>
        <v>10.666666666666666</v>
      </c>
      <c r="E12" s="17">
        <f>D12*0.61</f>
        <v>6.506666666666666</v>
      </c>
      <c r="F12" s="18">
        <v>534.7</v>
      </c>
      <c r="G12" s="18">
        <f>F12*0.342</f>
        <v>182.86740000000003</v>
      </c>
      <c r="H12" s="18">
        <f>(F12+G12)/E12</f>
        <v>110.28187500000003</v>
      </c>
      <c r="I12" s="18">
        <f>H12*0.2</f>
        <v>22.056375000000006</v>
      </c>
      <c r="J12" s="18">
        <f>(H12+I12)*0.15</f>
        <v>19.850737500000005</v>
      </c>
      <c r="K12" s="17">
        <f>H12+I12+J12</f>
        <v>152.18898750000005</v>
      </c>
      <c r="L12" s="19">
        <f>K12*1.086</f>
        <v>165.27724042500003</v>
      </c>
    </row>
    <row r="13" spans="1:12" s="20" customFormat="1" ht="40.5" customHeight="1">
      <c r="A13" s="22"/>
      <c r="B13" s="24" t="s">
        <v>18</v>
      </c>
      <c r="C13" s="16">
        <v>65</v>
      </c>
      <c r="D13" s="18">
        <f>480*1/C13</f>
        <v>7.384615384615385</v>
      </c>
      <c r="E13" s="17">
        <f>D13*0.61</f>
        <v>4.504615384615385</v>
      </c>
      <c r="F13" s="18">
        <v>534.7</v>
      </c>
      <c r="G13" s="18">
        <f>F13*0.342</f>
        <v>182.86740000000003</v>
      </c>
      <c r="H13" s="18">
        <f>(F13+G13)/E13</f>
        <v>159.29604166666667</v>
      </c>
      <c r="I13" s="18">
        <f>H13*0.2</f>
        <v>31.859208333333335</v>
      </c>
      <c r="J13" s="18">
        <f>(H13+I13)*0.15</f>
        <v>28.673287499999997</v>
      </c>
      <c r="K13" s="17">
        <f>H13+I13+J13</f>
        <v>219.82853749999998</v>
      </c>
      <c r="L13" s="19">
        <f>K13*1.086</f>
        <v>238.73379172499995</v>
      </c>
    </row>
    <row r="14" spans="1:12" s="20" customFormat="1" ht="40.5" customHeight="1">
      <c r="A14" s="22"/>
      <c r="B14" s="24" t="s">
        <v>19</v>
      </c>
      <c r="C14" s="16">
        <v>90</v>
      </c>
      <c r="D14" s="18">
        <f>480*1/C14</f>
        <v>5.333333333333333</v>
      </c>
      <c r="E14" s="17">
        <f>D14*0.61</f>
        <v>3.253333333333333</v>
      </c>
      <c r="F14" s="18">
        <v>534.7</v>
      </c>
      <c r="G14" s="18">
        <f>F14*0.342</f>
        <v>182.86740000000003</v>
      </c>
      <c r="H14" s="18">
        <f>(F14+G14)/E14</f>
        <v>220.56375000000006</v>
      </c>
      <c r="I14" s="18">
        <f>H14*0.2</f>
        <v>44.11275000000001</v>
      </c>
      <c r="J14" s="18">
        <f>(H14+I14)*0.15</f>
        <v>39.70147500000001</v>
      </c>
      <c r="K14" s="17">
        <f>H14+I14+J14</f>
        <v>304.3779750000001</v>
      </c>
      <c r="L14" s="19">
        <f>K14*1.086</f>
        <v>330.55448085000006</v>
      </c>
    </row>
    <row r="15" spans="1:12" s="20" customFormat="1" ht="42" customHeight="1">
      <c r="A15" s="22"/>
      <c r="B15" s="24" t="s">
        <v>20</v>
      </c>
      <c r="C15" s="16">
        <v>120</v>
      </c>
      <c r="D15" s="16">
        <f>480*1/C15</f>
        <v>4</v>
      </c>
      <c r="E15" s="17">
        <f>D15*0.61</f>
        <v>2.44</v>
      </c>
      <c r="F15" s="18">
        <v>534.7</v>
      </c>
      <c r="G15" s="18">
        <f>F15*0.342</f>
        <v>182.86740000000003</v>
      </c>
      <c r="H15" s="18">
        <f>(F15+G15)/E15</f>
        <v>294.08500000000004</v>
      </c>
      <c r="I15" s="18">
        <f>H15*0.2</f>
        <v>58.81700000000001</v>
      </c>
      <c r="J15" s="18">
        <f>(H15+I15)*0.15</f>
        <v>52.935300000000005</v>
      </c>
      <c r="K15" s="17">
        <f>H15+I15+J15</f>
        <v>405.8373</v>
      </c>
      <c r="L15" s="19">
        <f>K15*1.086</f>
        <v>440.73930779999995</v>
      </c>
    </row>
    <row r="16" spans="1:12" s="20" customFormat="1" ht="48" customHeight="1">
      <c r="A16" s="22">
        <v>4</v>
      </c>
      <c r="B16" s="23" t="s">
        <v>21</v>
      </c>
      <c r="C16" s="23"/>
      <c r="D16" s="23"/>
      <c r="E16" s="23"/>
      <c r="F16" s="23"/>
      <c r="G16" s="23"/>
      <c r="H16" s="23" t="e">
        <f>(F16+G16)/E16</f>
        <v>#DIV/0!</v>
      </c>
      <c r="I16" s="23" t="e">
        <f>H16*0.2</f>
        <v>#DIV/0!</v>
      </c>
      <c r="J16" s="23" t="e">
        <f>(H16+I16)*0.15</f>
        <v>#DIV/0!</v>
      </c>
      <c r="K16" s="23" t="e">
        <f>H16+I16+J16</f>
        <v>#DIV/0!</v>
      </c>
      <c r="L16" s="23"/>
    </row>
    <row r="17" spans="1:12" s="20" customFormat="1" ht="40.5" customHeight="1">
      <c r="A17" s="22"/>
      <c r="B17" s="25" t="s">
        <v>22</v>
      </c>
      <c r="C17" s="15">
        <v>100</v>
      </c>
      <c r="D17" s="18">
        <f>480*1/C17</f>
        <v>4.8</v>
      </c>
      <c r="E17" s="17">
        <f>D17*0.61</f>
        <v>2.928</v>
      </c>
      <c r="F17" s="18">
        <v>534.7</v>
      </c>
      <c r="G17" s="18">
        <f>F17*0.342</f>
        <v>182.86740000000003</v>
      </c>
      <c r="H17" s="18">
        <f>(F17+G17)/E17</f>
        <v>245.07083333333338</v>
      </c>
      <c r="I17" s="18">
        <f>H17*0.2</f>
        <v>49.01416666666668</v>
      </c>
      <c r="J17" s="18">
        <f>(H17+I17)*0.15</f>
        <v>44.112750000000005</v>
      </c>
      <c r="K17" s="17">
        <f>H17+I17+J17</f>
        <v>338.19775000000004</v>
      </c>
      <c r="L17" s="19">
        <f>K17*1.086</f>
        <v>367.2827565</v>
      </c>
    </row>
    <row r="18" spans="1:12" s="20" customFormat="1" ht="40.5" customHeight="1">
      <c r="A18" s="22"/>
      <c r="B18" s="25" t="s">
        <v>23</v>
      </c>
      <c r="C18" s="16">
        <v>200</v>
      </c>
      <c r="D18" s="18">
        <f>480*1/C18</f>
        <v>2.4</v>
      </c>
      <c r="E18" s="17">
        <f>D18*0.61</f>
        <v>1.464</v>
      </c>
      <c r="F18" s="18">
        <v>534.7</v>
      </c>
      <c r="G18" s="18">
        <f>F18*0.342</f>
        <v>182.86740000000003</v>
      </c>
      <c r="H18" s="18">
        <f>(F18+G18)/E18</f>
        <v>490.14166666666677</v>
      </c>
      <c r="I18" s="18">
        <f>H18*0.2</f>
        <v>98.02833333333336</v>
      </c>
      <c r="J18" s="18">
        <f>(H18+I18)*0.15</f>
        <v>88.22550000000001</v>
      </c>
      <c r="K18" s="17">
        <f>H18+I18+J18</f>
        <v>676.3955000000001</v>
      </c>
      <c r="L18" s="19">
        <f>K18*1.086</f>
        <v>734.565513</v>
      </c>
    </row>
    <row r="19" spans="1:12" s="20" customFormat="1" ht="40.5" customHeight="1">
      <c r="A19" s="22"/>
      <c r="B19" s="25" t="s">
        <v>24</v>
      </c>
      <c r="C19" s="16">
        <v>350</v>
      </c>
      <c r="D19" s="18">
        <f>480*1/C19</f>
        <v>1.3714285714285714</v>
      </c>
      <c r="E19" s="17">
        <f>D19*0.61</f>
        <v>0.8365714285714285</v>
      </c>
      <c r="F19" s="18">
        <v>534.7</v>
      </c>
      <c r="G19" s="18">
        <f>F19*0.342</f>
        <v>182.86740000000003</v>
      </c>
      <c r="H19" s="18">
        <f>(F19+G19)/E19</f>
        <v>857.7479166666669</v>
      </c>
      <c r="I19" s="18">
        <f>H19*0.2</f>
        <v>171.5495833333334</v>
      </c>
      <c r="J19" s="18">
        <f>(H19+I19)*0.15</f>
        <v>154.39462500000005</v>
      </c>
      <c r="K19" s="17">
        <f>H19+I19+J19</f>
        <v>1183.6921250000005</v>
      </c>
      <c r="L19" s="19">
        <f>K19*1.086</f>
        <v>1285.4896477500004</v>
      </c>
    </row>
    <row r="20" spans="1:12" s="20" customFormat="1" ht="49.5" customHeight="1">
      <c r="A20" s="26">
        <v>5</v>
      </c>
      <c r="B20" s="23" t="s">
        <v>25</v>
      </c>
      <c r="C20" s="23"/>
      <c r="D20" s="23"/>
      <c r="E20" s="23"/>
      <c r="F20" s="23"/>
      <c r="G20" s="23"/>
      <c r="H20" s="23" t="e">
        <f>(F20+G20)/E20</f>
        <v>#DIV/0!</v>
      </c>
      <c r="I20" s="23" t="e">
        <f>H20*0.2</f>
        <v>#DIV/0!</v>
      </c>
      <c r="J20" s="23" t="e">
        <f>(H20+I20)*0.15</f>
        <v>#DIV/0!</v>
      </c>
      <c r="K20" s="23" t="e">
        <f>H20+I20+J20</f>
        <v>#DIV/0!</v>
      </c>
      <c r="L20" s="23"/>
    </row>
    <row r="21" spans="1:12" s="20" customFormat="1" ht="38.25" customHeight="1">
      <c r="A21" s="26"/>
      <c r="B21" s="25" t="s">
        <v>26</v>
      </c>
      <c r="C21" s="16">
        <v>110</v>
      </c>
      <c r="D21" s="18">
        <f>480*1/C21</f>
        <v>4.363636363636363</v>
      </c>
      <c r="E21" s="17">
        <f>D21*0.61</f>
        <v>2.6618181818181816</v>
      </c>
      <c r="F21" s="18">
        <v>534.7</v>
      </c>
      <c r="G21" s="18">
        <f>F21*0.342</f>
        <v>182.86740000000003</v>
      </c>
      <c r="H21" s="18">
        <f>(F21+G21)/E21</f>
        <v>269.57791666666674</v>
      </c>
      <c r="I21" s="18">
        <f>H21*0.2</f>
        <v>53.91558333333335</v>
      </c>
      <c r="J21" s="18">
        <f>(H21+I21)*0.15</f>
        <v>48.524025000000016</v>
      </c>
      <c r="K21" s="17">
        <f>H21+I21+J21</f>
        <v>372.0175250000001</v>
      </c>
      <c r="L21" s="19">
        <f>K21*1.086</f>
        <v>404.01103215000006</v>
      </c>
    </row>
    <row r="22" spans="1:12" s="20" customFormat="1" ht="47.25" customHeight="1">
      <c r="A22" s="26"/>
      <c r="B22" s="25" t="s">
        <v>27</v>
      </c>
      <c r="C22" s="16">
        <v>260</v>
      </c>
      <c r="D22" s="18">
        <f>480*1/C22</f>
        <v>1.8461538461538463</v>
      </c>
      <c r="E22" s="17">
        <f>D22*0.61</f>
        <v>1.1261538461538463</v>
      </c>
      <c r="F22" s="18">
        <v>534.7</v>
      </c>
      <c r="G22" s="18">
        <f>F22*0.342</f>
        <v>182.86740000000003</v>
      </c>
      <c r="H22" s="18">
        <f>(F22+G22)/E22</f>
        <v>637.1841666666667</v>
      </c>
      <c r="I22" s="18">
        <f>H22*0.2</f>
        <v>127.43683333333334</v>
      </c>
      <c r="J22" s="18">
        <f>(H22+I22)*0.15</f>
        <v>114.69314999999999</v>
      </c>
      <c r="K22" s="17">
        <f>H22+I22+J22</f>
        <v>879.3141499999999</v>
      </c>
      <c r="L22" s="19">
        <f>K22*1.086</f>
        <v>954.9351668999998</v>
      </c>
    </row>
    <row r="23" spans="1:12" s="20" customFormat="1" ht="53.25" customHeight="1">
      <c r="A23" s="22">
        <v>6</v>
      </c>
      <c r="B23" s="21" t="s">
        <v>28</v>
      </c>
      <c r="C23" s="16">
        <v>100</v>
      </c>
      <c r="D23" s="18">
        <f>480*1/C23</f>
        <v>4.8</v>
      </c>
      <c r="E23" s="17">
        <f>D23*0.61</f>
        <v>2.928</v>
      </c>
      <c r="F23" s="18">
        <v>534.7</v>
      </c>
      <c r="G23" s="18">
        <f>F23*0.342</f>
        <v>182.86740000000003</v>
      </c>
      <c r="H23" s="18">
        <f>(F23+G23)/E23</f>
        <v>245.07083333333338</v>
      </c>
      <c r="I23" s="18">
        <f>H23*0.2</f>
        <v>49.01416666666668</v>
      </c>
      <c r="J23" s="18">
        <f>(H23+I23)*0.15</f>
        <v>44.112750000000005</v>
      </c>
      <c r="K23" s="17">
        <f>H23+I23+J23</f>
        <v>338.19775000000004</v>
      </c>
      <c r="L23" s="19">
        <f>K23*1.086</f>
        <v>367.2827565</v>
      </c>
    </row>
    <row r="24" spans="1:12" s="20" customFormat="1" ht="42" customHeight="1">
      <c r="A24" s="22">
        <v>7</v>
      </c>
      <c r="B24" s="21" t="s">
        <v>29</v>
      </c>
      <c r="C24" s="15">
        <v>480</v>
      </c>
      <c r="D24" s="16">
        <f>480*1/C24</f>
        <v>1</v>
      </c>
      <c r="E24" s="17">
        <f>D24*0.61</f>
        <v>0.61</v>
      </c>
      <c r="F24" s="18">
        <v>534.7</v>
      </c>
      <c r="G24" s="18">
        <f>F24*0.342</f>
        <v>182.86740000000003</v>
      </c>
      <c r="H24" s="18">
        <f>(F24+G24)/E24</f>
        <v>1176.3400000000001</v>
      </c>
      <c r="I24" s="18">
        <f>H24*0.2</f>
        <v>235.26800000000003</v>
      </c>
      <c r="J24" s="18">
        <f>(H24+I24)*0.15</f>
        <v>211.74120000000002</v>
      </c>
      <c r="K24" s="17">
        <f>H24+I24+J24</f>
        <v>1623.3492</v>
      </c>
      <c r="L24" s="19">
        <f>K24*1.086</f>
        <v>1762.9572311999998</v>
      </c>
    </row>
    <row r="25" spans="1:12" s="20" customFormat="1" ht="59.25" customHeight="1">
      <c r="A25" s="22">
        <v>8</v>
      </c>
      <c r="B25" s="23" t="s">
        <v>30</v>
      </c>
      <c r="C25" s="23"/>
      <c r="D25" s="23"/>
      <c r="E25" s="23"/>
      <c r="F25" s="23"/>
      <c r="G25" s="23"/>
      <c r="H25" s="23" t="e">
        <f>(F25+G25)/E25</f>
        <v>#DIV/0!</v>
      </c>
      <c r="I25" s="23" t="e">
        <f>H25*0.2</f>
        <v>#DIV/0!</v>
      </c>
      <c r="J25" s="23" t="e">
        <f>(H25+I25)*0.15</f>
        <v>#DIV/0!</v>
      </c>
      <c r="K25" s="23" t="e">
        <f>H25+I25+J25</f>
        <v>#DIV/0!</v>
      </c>
      <c r="L25" s="23"/>
    </row>
    <row r="26" spans="1:12" s="20" customFormat="1" ht="48" customHeight="1">
      <c r="A26" s="22"/>
      <c r="B26" s="25" t="s">
        <v>31</v>
      </c>
      <c r="C26" s="15">
        <v>120</v>
      </c>
      <c r="D26" s="18">
        <f>480*1/C26</f>
        <v>4</v>
      </c>
      <c r="E26" s="17">
        <f>D26*0.61</f>
        <v>2.44</v>
      </c>
      <c r="F26" s="18">
        <v>534.7</v>
      </c>
      <c r="G26" s="18">
        <f>F26*0.342</f>
        <v>182.86740000000003</v>
      </c>
      <c r="H26" s="18">
        <f>(F26+G26)/E26</f>
        <v>294.08500000000004</v>
      </c>
      <c r="I26" s="18">
        <f>H26*0.2</f>
        <v>58.81700000000001</v>
      </c>
      <c r="J26" s="18">
        <f>(H26+I26)*0.15</f>
        <v>52.935300000000005</v>
      </c>
      <c r="K26" s="17">
        <f>H26+I26+J26</f>
        <v>405.8373</v>
      </c>
      <c r="L26" s="19">
        <f>K26*1.086</f>
        <v>440.73930779999995</v>
      </c>
    </row>
    <row r="27" spans="1:12" s="20" customFormat="1" ht="48" customHeight="1">
      <c r="A27" s="22"/>
      <c r="B27" s="25" t="s">
        <v>32</v>
      </c>
      <c r="C27" s="15">
        <v>250</v>
      </c>
      <c r="D27" s="18">
        <f>480*1/C27</f>
        <v>1.92</v>
      </c>
      <c r="E27" s="17">
        <f>D27*0.61</f>
        <v>1.1712</v>
      </c>
      <c r="F27" s="18">
        <v>534.7</v>
      </c>
      <c r="G27" s="18">
        <f>F27*0.342</f>
        <v>182.86740000000003</v>
      </c>
      <c r="H27" s="18">
        <f>(F27+G27)/E27</f>
        <v>612.6770833333335</v>
      </c>
      <c r="I27" s="18">
        <f>H27*0.2</f>
        <v>122.5354166666667</v>
      </c>
      <c r="J27" s="18">
        <f>(H27+I27)*0.15</f>
        <v>110.28187500000003</v>
      </c>
      <c r="K27" s="17">
        <f>H27+I27+J27</f>
        <v>845.4943750000002</v>
      </c>
      <c r="L27" s="19">
        <f>K27*1.086</f>
        <v>918.2068912500001</v>
      </c>
    </row>
    <row r="28" spans="1:12" s="20" customFormat="1" ht="39.75" customHeight="1">
      <c r="A28" s="22">
        <v>9</v>
      </c>
      <c r="B28" s="21" t="s">
        <v>33</v>
      </c>
      <c r="C28" s="15">
        <v>100</v>
      </c>
      <c r="D28" s="18">
        <f>480*1/C28</f>
        <v>4.8</v>
      </c>
      <c r="E28" s="17">
        <f>D28*0.61</f>
        <v>2.928</v>
      </c>
      <c r="F28" s="16">
        <v>534.7</v>
      </c>
      <c r="G28" s="18">
        <f>F28*0.342</f>
        <v>182.86740000000003</v>
      </c>
      <c r="H28" s="18">
        <f>(F28+G28)/E28</f>
        <v>245.07083333333338</v>
      </c>
      <c r="I28" s="18">
        <f>H28*0.2</f>
        <v>49.01416666666668</v>
      </c>
      <c r="J28" s="18">
        <f>(H28+I28)*0.15</f>
        <v>44.112750000000005</v>
      </c>
      <c r="K28" s="17">
        <f>H28+I28+J28</f>
        <v>338.19775000000004</v>
      </c>
      <c r="L28" s="19">
        <f>K28*1.086</f>
        <v>367.2827565</v>
      </c>
    </row>
    <row r="29" spans="1:12" s="1" customFormat="1" ht="57" customHeight="1">
      <c r="A29" s="22">
        <v>10</v>
      </c>
      <c r="B29" s="23" t="s">
        <v>34</v>
      </c>
      <c r="C29" s="23"/>
      <c r="D29" s="23"/>
      <c r="E29" s="23"/>
      <c r="F29" s="23"/>
      <c r="G29" s="23"/>
      <c r="H29" s="23" t="e">
        <f>(F29+G29)/E29</f>
        <v>#DIV/0!</v>
      </c>
      <c r="I29" s="23" t="e">
        <f>H29*0.2</f>
        <v>#DIV/0!</v>
      </c>
      <c r="J29" s="23" t="e">
        <f>(H29+I29)*0.15</f>
        <v>#DIV/0!</v>
      </c>
      <c r="K29" s="23" t="e">
        <f>H29+I29+J29</f>
        <v>#DIV/0!</v>
      </c>
      <c r="L29" s="23"/>
    </row>
    <row r="30" spans="1:12" s="1" customFormat="1" ht="49.5" customHeight="1">
      <c r="A30" s="22"/>
      <c r="B30" s="24" t="s">
        <v>35</v>
      </c>
      <c r="C30" s="16">
        <v>160</v>
      </c>
      <c r="D30" s="16">
        <f>480*1/C30</f>
        <v>3</v>
      </c>
      <c r="E30" s="17">
        <f>D30*0.61</f>
        <v>1.83</v>
      </c>
      <c r="F30" s="18">
        <v>534.7</v>
      </c>
      <c r="G30" s="18">
        <f>F30*0.342</f>
        <v>182.86740000000003</v>
      </c>
      <c r="H30" s="18">
        <f>(F30+G30)/E30</f>
        <v>392.1133333333334</v>
      </c>
      <c r="I30" s="18">
        <f>H30*0.2</f>
        <v>78.42266666666669</v>
      </c>
      <c r="J30" s="18">
        <f>(H30+I30)*0.15</f>
        <v>70.58040000000001</v>
      </c>
      <c r="K30" s="17">
        <f>H30+I30+J30</f>
        <v>541.1164000000001</v>
      </c>
      <c r="L30" s="19">
        <f>K30*1.086</f>
        <v>587.6524104</v>
      </c>
    </row>
    <row r="31" spans="1:12" s="1" customFormat="1" ht="59.25" customHeight="1">
      <c r="A31" s="22"/>
      <c r="B31" s="24" t="s">
        <v>36</v>
      </c>
      <c r="C31" s="16">
        <v>340</v>
      </c>
      <c r="D31" s="18">
        <f>480*1/C31</f>
        <v>1.411764705882353</v>
      </c>
      <c r="E31" s="17">
        <f>D31*0.61</f>
        <v>0.8611764705882353</v>
      </c>
      <c r="F31" s="18">
        <v>534.7</v>
      </c>
      <c r="G31" s="18">
        <f>F31*0.342</f>
        <v>182.86740000000003</v>
      </c>
      <c r="H31" s="18">
        <f>(F31+G31)/E31</f>
        <v>833.2408333333335</v>
      </c>
      <c r="I31" s="18">
        <f>H31*0.2</f>
        <v>166.64816666666673</v>
      </c>
      <c r="J31" s="18">
        <f>(H31+I31)*0.15</f>
        <v>149.98335000000003</v>
      </c>
      <c r="K31" s="17">
        <f>H31+I31+J31</f>
        <v>1149.8723500000003</v>
      </c>
      <c r="L31" s="19">
        <f>K31*1.086</f>
        <v>1248.7613721000002</v>
      </c>
    </row>
    <row r="32" spans="1:12" s="1" customFormat="1" ht="65.25" customHeight="1">
      <c r="A32" s="27">
        <v>11</v>
      </c>
      <c r="B32" s="23" t="s">
        <v>37</v>
      </c>
      <c r="C32" s="23"/>
      <c r="D32" s="23"/>
      <c r="E32" s="23"/>
      <c r="F32" s="23"/>
      <c r="G32" s="23"/>
      <c r="H32" s="23" t="e">
        <f>(F32+G32)/E32</f>
        <v>#DIV/0!</v>
      </c>
      <c r="I32" s="23" t="e">
        <f>H32*0.2</f>
        <v>#DIV/0!</v>
      </c>
      <c r="J32" s="23" t="e">
        <f>(H32+I32)*0.15</f>
        <v>#DIV/0!</v>
      </c>
      <c r="K32" s="23" t="e">
        <f>H32+I32+J32</f>
        <v>#DIV/0!</v>
      </c>
      <c r="L32" s="23"/>
    </row>
    <row r="33" spans="1:12" s="1" customFormat="1" ht="42" customHeight="1">
      <c r="A33" s="27"/>
      <c r="B33" s="24" t="s">
        <v>38</v>
      </c>
      <c r="C33" s="15">
        <v>60</v>
      </c>
      <c r="D33" s="16">
        <f>480*1/C33</f>
        <v>8</v>
      </c>
      <c r="E33" s="17">
        <f>D33*0.61</f>
        <v>4.88</v>
      </c>
      <c r="F33" s="18">
        <v>534.7</v>
      </c>
      <c r="G33" s="18">
        <f>F33*0.342</f>
        <v>182.86740000000003</v>
      </c>
      <c r="H33" s="18">
        <f>(F33+G33)/E33</f>
        <v>147.04250000000002</v>
      </c>
      <c r="I33" s="18">
        <f>H33*0.2</f>
        <v>29.408500000000004</v>
      </c>
      <c r="J33" s="18">
        <f>(H33+I33)*0.15</f>
        <v>26.467650000000003</v>
      </c>
      <c r="K33" s="17">
        <f>H33+I33+J33</f>
        <v>202.91865</v>
      </c>
      <c r="L33" s="19">
        <f>K33*1.086</f>
        <v>220.36965389999997</v>
      </c>
    </row>
    <row r="34" spans="1:12" s="1" customFormat="1" ht="42" customHeight="1">
      <c r="A34" s="27"/>
      <c r="B34" s="24" t="s">
        <v>39</v>
      </c>
      <c r="C34" s="15">
        <v>160</v>
      </c>
      <c r="D34" s="16">
        <f>480*1/C34</f>
        <v>3</v>
      </c>
      <c r="E34" s="17">
        <f>D34*0.61</f>
        <v>1.83</v>
      </c>
      <c r="F34" s="18">
        <v>534.7</v>
      </c>
      <c r="G34" s="18">
        <f>F34*0.342</f>
        <v>182.86740000000003</v>
      </c>
      <c r="H34" s="18">
        <f>(F34+G34)/E34</f>
        <v>392.1133333333334</v>
      </c>
      <c r="I34" s="18">
        <f>H34*0.2</f>
        <v>78.42266666666669</v>
      </c>
      <c r="J34" s="18">
        <f>(H34+I34)*0.15</f>
        <v>70.58040000000001</v>
      </c>
      <c r="K34" s="17">
        <f>H34+I34+J34</f>
        <v>541.1164000000001</v>
      </c>
      <c r="L34" s="19">
        <f>K34*1.086</f>
        <v>587.6524104</v>
      </c>
    </row>
    <row r="35" spans="1:12" s="1" customFormat="1" ht="42" customHeight="1">
      <c r="A35" s="27"/>
      <c r="B35" s="24" t="s">
        <v>40</v>
      </c>
      <c r="C35" s="16">
        <v>300</v>
      </c>
      <c r="D35" s="16">
        <f>480*1/C35</f>
        <v>1.6</v>
      </c>
      <c r="E35" s="17">
        <f>D35*0.61</f>
        <v>0.976</v>
      </c>
      <c r="F35" s="18">
        <v>534.7</v>
      </c>
      <c r="G35" s="18">
        <f>F35*0.342</f>
        <v>182.86740000000003</v>
      </c>
      <c r="H35" s="18">
        <f>(F35+G35)/E35</f>
        <v>735.2125000000002</v>
      </c>
      <c r="I35" s="18">
        <f>H35*0.2</f>
        <v>147.04250000000005</v>
      </c>
      <c r="J35" s="18">
        <f>(H35+I35)*0.15</f>
        <v>132.33825000000002</v>
      </c>
      <c r="K35" s="17">
        <f>H35+I35+J35</f>
        <v>1014.5932500000002</v>
      </c>
      <c r="L35" s="19">
        <f>K35*1.086</f>
        <v>1101.8482695</v>
      </c>
    </row>
    <row r="36" spans="1:12" s="1" customFormat="1" ht="64.5" customHeight="1">
      <c r="A36" s="27">
        <v>12</v>
      </c>
      <c r="B36" s="23" t="s">
        <v>41</v>
      </c>
      <c r="C36" s="23"/>
      <c r="D36" s="23"/>
      <c r="E36" s="23"/>
      <c r="F36" s="23"/>
      <c r="G36" s="23"/>
      <c r="H36" s="23" t="e">
        <f>(F36+G36)/E36</f>
        <v>#DIV/0!</v>
      </c>
      <c r="I36" s="23" t="e">
        <f>H36*0.2</f>
        <v>#DIV/0!</v>
      </c>
      <c r="J36" s="23" t="e">
        <f>(H36+I36)*0.15</f>
        <v>#DIV/0!</v>
      </c>
      <c r="K36" s="23" t="e">
        <f>H36+I36+J36</f>
        <v>#DIV/0!</v>
      </c>
      <c r="L36" s="23"/>
    </row>
    <row r="37" spans="1:12" s="1" customFormat="1" ht="43.5" customHeight="1">
      <c r="A37" s="27"/>
      <c r="B37" s="24" t="s">
        <v>38</v>
      </c>
      <c r="C37" s="15">
        <v>60</v>
      </c>
      <c r="D37" s="16">
        <f>480*1/C37</f>
        <v>8</v>
      </c>
      <c r="E37" s="17">
        <f>D37*0.61</f>
        <v>4.88</v>
      </c>
      <c r="F37" s="18">
        <v>534.7</v>
      </c>
      <c r="G37" s="18">
        <f>F37*0.342</f>
        <v>182.86740000000003</v>
      </c>
      <c r="H37" s="18">
        <f>(F37+G37)/E37</f>
        <v>147.04250000000002</v>
      </c>
      <c r="I37" s="18">
        <f>H37*0.2</f>
        <v>29.408500000000004</v>
      </c>
      <c r="J37" s="18">
        <f>(H37+I37)*0.15</f>
        <v>26.467650000000003</v>
      </c>
      <c r="K37" s="17">
        <f>H37+I37+J37</f>
        <v>202.91865</v>
      </c>
      <c r="L37" s="19">
        <f>K37*1.086</f>
        <v>220.36965389999997</v>
      </c>
    </row>
    <row r="38" spans="1:12" s="1" customFormat="1" ht="43.5" customHeight="1">
      <c r="A38" s="27"/>
      <c r="B38" s="24" t="s">
        <v>39</v>
      </c>
      <c r="C38" s="15">
        <v>160</v>
      </c>
      <c r="D38" s="16">
        <f>480*1/C38</f>
        <v>3</v>
      </c>
      <c r="E38" s="17">
        <f>D38*0.61</f>
        <v>1.83</v>
      </c>
      <c r="F38" s="18">
        <v>534.7</v>
      </c>
      <c r="G38" s="18">
        <f>F38*0.342</f>
        <v>182.86740000000003</v>
      </c>
      <c r="H38" s="18">
        <f>(F38+G38)/E38</f>
        <v>392.1133333333334</v>
      </c>
      <c r="I38" s="18">
        <f>H38*0.2</f>
        <v>78.42266666666669</v>
      </c>
      <c r="J38" s="18">
        <f>(H38+I38)*0.15</f>
        <v>70.58040000000001</v>
      </c>
      <c r="K38" s="17">
        <f>H38+I38+J38</f>
        <v>541.1164000000001</v>
      </c>
      <c r="L38" s="19">
        <f>K38*1.086</f>
        <v>587.6524104</v>
      </c>
    </row>
    <row r="39" spans="1:12" s="1" customFormat="1" ht="43.5" customHeight="1">
      <c r="A39" s="27"/>
      <c r="B39" s="24" t="s">
        <v>40</v>
      </c>
      <c r="C39" s="15">
        <v>300</v>
      </c>
      <c r="D39" s="16">
        <f>480*1/C39</f>
        <v>1.6</v>
      </c>
      <c r="E39" s="17">
        <f>D39*0.61</f>
        <v>0.976</v>
      </c>
      <c r="F39" s="18">
        <v>534.7</v>
      </c>
      <c r="G39" s="18">
        <f>F39*0.342</f>
        <v>182.86740000000003</v>
      </c>
      <c r="H39" s="18">
        <f>(F39+G39)/E39</f>
        <v>735.2125000000002</v>
      </c>
      <c r="I39" s="18">
        <f>H39*0.2</f>
        <v>147.04250000000005</v>
      </c>
      <c r="J39" s="18">
        <f>(H39+I39)*0.15</f>
        <v>132.33825000000002</v>
      </c>
      <c r="K39" s="17">
        <f>H39+I39+J39</f>
        <v>1014.5932500000002</v>
      </c>
      <c r="L39" s="19">
        <f>K39*1.086</f>
        <v>1101.8482695</v>
      </c>
    </row>
    <row r="40" spans="1:12" s="1" customFormat="1" ht="47.25" customHeight="1">
      <c r="A40" s="27">
        <v>13</v>
      </c>
      <c r="B40" s="23" t="s">
        <v>42</v>
      </c>
      <c r="C40" s="23"/>
      <c r="D40" s="23"/>
      <c r="E40" s="23"/>
      <c r="F40" s="23"/>
      <c r="G40" s="23"/>
      <c r="H40" s="23" t="e">
        <f>(F40+G40)/E40</f>
        <v>#DIV/0!</v>
      </c>
      <c r="I40" s="23" t="e">
        <f>H40*0.2</f>
        <v>#DIV/0!</v>
      </c>
      <c r="J40" s="23" t="e">
        <f>(H40+I40)*0.15</f>
        <v>#DIV/0!</v>
      </c>
      <c r="K40" s="23" t="e">
        <f>H40+I40+J40</f>
        <v>#DIV/0!</v>
      </c>
      <c r="L40" s="23"/>
    </row>
    <row r="41" spans="1:12" s="1" customFormat="1" ht="36.75" customHeight="1">
      <c r="A41" s="27"/>
      <c r="B41" s="24" t="s">
        <v>43</v>
      </c>
      <c r="C41" s="15">
        <v>30</v>
      </c>
      <c r="D41" s="16">
        <f>480*1/C41</f>
        <v>16</v>
      </c>
      <c r="E41" s="17">
        <f>D41*0.61</f>
        <v>9.76</v>
      </c>
      <c r="F41" s="18">
        <v>534.7</v>
      </c>
      <c r="G41" s="18">
        <f>F41*0.342</f>
        <v>182.86740000000003</v>
      </c>
      <c r="H41" s="18">
        <f>(F41+G41)/E41</f>
        <v>73.52125000000001</v>
      </c>
      <c r="I41" s="18">
        <f>H41*0.2</f>
        <v>14.704250000000002</v>
      </c>
      <c r="J41" s="18">
        <f>(H41+I41)*0.15</f>
        <v>13.233825000000001</v>
      </c>
      <c r="K41" s="17">
        <f>H41+I41+J41</f>
        <v>101.459325</v>
      </c>
      <c r="L41" s="19">
        <f>K41*1.086</f>
        <v>110.18482694999999</v>
      </c>
    </row>
    <row r="42" spans="1:12" s="1" customFormat="1" ht="47.25" customHeight="1">
      <c r="A42" s="27"/>
      <c r="B42" s="24" t="s">
        <v>44</v>
      </c>
      <c r="C42" s="15">
        <v>50</v>
      </c>
      <c r="D42" s="16">
        <f>480*1/C42</f>
        <v>9.6</v>
      </c>
      <c r="E42" s="17">
        <f>D42*0.61</f>
        <v>5.856</v>
      </c>
      <c r="F42" s="18">
        <v>534.7</v>
      </c>
      <c r="G42" s="18">
        <f>F42*0.342</f>
        <v>182.86740000000003</v>
      </c>
      <c r="H42" s="18">
        <f>(F42+G42)/E42</f>
        <v>122.53541666666669</v>
      </c>
      <c r="I42" s="18">
        <f>H42*0.2</f>
        <v>24.50708333333334</v>
      </c>
      <c r="J42" s="18">
        <f>(H42+I42)*0.15</f>
        <v>22.056375000000003</v>
      </c>
      <c r="K42" s="17">
        <f>H42+I42+J42</f>
        <v>169.09887500000002</v>
      </c>
      <c r="L42" s="19">
        <f>K42*1.086</f>
        <v>183.64137825</v>
      </c>
    </row>
    <row r="43" spans="1:12" s="1" customFormat="1" ht="38.25" customHeight="1">
      <c r="A43" s="27">
        <v>14</v>
      </c>
      <c r="B43" s="23" t="s">
        <v>45</v>
      </c>
      <c r="C43" s="23"/>
      <c r="D43" s="23"/>
      <c r="E43" s="23"/>
      <c r="F43" s="23"/>
      <c r="G43" s="23"/>
      <c r="H43" s="23" t="e">
        <f>(F43+G43)/E43</f>
        <v>#DIV/0!</v>
      </c>
      <c r="I43" s="23" t="e">
        <f>H43*0.2</f>
        <v>#DIV/0!</v>
      </c>
      <c r="J43" s="23" t="e">
        <f>(H43+I43)*0.15</f>
        <v>#DIV/0!</v>
      </c>
      <c r="K43" s="23" t="e">
        <f>H43+I43+J43</f>
        <v>#DIV/0!</v>
      </c>
      <c r="L43" s="23"/>
    </row>
    <row r="44" spans="1:12" s="1" customFormat="1" ht="45.75" customHeight="1">
      <c r="A44" s="27"/>
      <c r="B44" s="24" t="s">
        <v>46</v>
      </c>
      <c r="C44" s="15">
        <v>90</v>
      </c>
      <c r="D44" s="18">
        <f>480*1/C44</f>
        <v>5.333333333333333</v>
      </c>
      <c r="E44" s="17">
        <f>D44*0.61</f>
        <v>3.253333333333333</v>
      </c>
      <c r="F44" s="18">
        <v>534.7</v>
      </c>
      <c r="G44" s="18">
        <f>F44*0.342</f>
        <v>182.86740000000003</v>
      </c>
      <c r="H44" s="18">
        <f>(F44+G44)/E44</f>
        <v>220.56375000000006</v>
      </c>
      <c r="I44" s="18">
        <f>H44*0.2</f>
        <v>44.11275000000001</v>
      </c>
      <c r="J44" s="18">
        <f>(H44+I44)*0.15</f>
        <v>39.70147500000001</v>
      </c>
      <c r="K44" s="17">
        <f>H44+I44+J44</f>
        <v>304.3779750000001</v>
      </c>
      <c r="L44" s="19">
        <f>K44*1.086</f>
        <v>330.55448085000006</v>
      </c>
    </row>
    <row r="45" spans="1:12" s="1" customFormat="1" ht="45.75" customHeight="1">
      <c r="A45" s="27"/>
      <c r="B45" s="24" t="s">
        <v>47</v>
      </c>
      <c r="C45" s="16">
        <v>140</v>
      </c>
      <c r="D45" s="18">
        <f>480*1/C45</f>
        <v>3.4285714285714284</v>
      </c>
      <c r="E45" s="17">
        <f>D45*0.61</f>
        <v>2.091428571428571</v>
      </c>
      <c r="F45" s="18">
        <v>534.7</v>
      </c>
      <c r="G45" s="18">
        <f>F45*0.342</f>
        <v>182.86740000000003</v>
      </c>
      <c r="H45" s="18">
        <f>(F45+G45)/E45</f>
        <v>343.09916666666675</v>
      </c>
      <c r="I45" s="18">
        <f>H45*0.2</f>
        <v>68.61983333333335</v>
      </c>
      <c r="J45" s="18">
        <f>(H45+I45)*0.15</f>
        <v>61.75785000000001</v>
      </c>
      <c r="K45" s="17">
        <f>H45+I45+J45</f>
        <v>473.4768500000001</v>
      </c>
      <c r="L45" s="19">
        <f>K45*1.086</f>
        <v>514.1958591000001</v>
      </c>
    </row>
    <row r="46" spans="1:12" s="1" customFormat="1" ht="45.75" customHeight="1">
      <c r="A46" s="22">
        <v>15</v>
      </c>
      <c r="B46" s="23" t="s">
        <v>48</v>
      </c>
      <c r="C46" s="23"/>
      <c r="D46" s="23"/>
      <c r="E46" s="23"/>
      <c r="F46" s="23"/>
      <c r="G46" s="23"/>
      <c r="H46" s="23" t="e">
        <f>(F46+G46)/E46</f>
        <v>#DIV/0!</v>
      </c>
      <c r="I46" s="23" t="e">
        <f>H46*0.2</f>
        <v>#DIV/0!</v>
      </c>
      <c r="J46" s="23" t="e">
        <f>(H46+I46)*0.15</f>
        <v>#DIV/0!</v>
      </c>
      <c r="K46" s="23" t="e">
        <f>H46+I46+J46</f>
        <v>#DIV/0!</v>
      </c>
      <c r="L46" s="23"/>
    </row>
    <row r="47" spans="1:12" s="1" customFormat="1" ht="47.25" customHeight="1">
      <c r="A47" s="22"/>
      <c r="B47" s="24" t="s">
        <v>49</v>
      </c>
      <c r="C47" s="16">
        <v>45</v>
      </c>
      <c r="D47" s="18">
        <f>480*1/C47</f>
        <v>10.666666666666666</v>
      </c>
      <c r="E47" s="17">
        <f>D47*0.61</f>
        <v>6.506666666666666</v>
      </c>
      <c r="F47" s="18">
        <v>534.7</v>
      </c>
      <c r="G47" s="18">
        <f>F47*0.342</f>
        <v>182.86740000000003</v>
      </c>
      <c r="H47" s="18">
        <f>(F47+G47)/E47</f>
        <v>110.28187500000003</v>
      </c>
      <c r="I47" s="18">
        <f>H47*0.2</f>
        <v>22.056375000000006</v>
      </c>
      <c r="J47" s="18">
        <f>(H47+I47)*0.15</f>
        <v>19.850737500000005</v>
      </c>
      <c r="K47" s="17">
        <f>H47+I47+J47</f>
        <v>152.18898750000005</v>
      </c>
      <c r="L47" s="19">
        <f>K47*1.086</f>
        <v>165.27724042500003</v>
      </c>
    </row>
    <row r="48" spans="1:12" s="1" customFormat="1" ht="47.25" customHeight="1">
      <c r="A48" s="22"/>
      <c r="B48" s="24" t="s">
        <v>50</v>
      </c>
      <c r="C48" s="16">
        <v>85</v>
      </c>
      <c r="D48" s="18">
        <f>480*1/C48</f>
        <v>5.647058823529412</v>
      </c>
      <c r="E48" s="17">
        <f>D48*0.61</f>
        <v>3.4447058823529413</v>
      </c>
      <c r="F48" s="18">
        <v>534.7</v>
      </c>
      <c r="G48" s="18">
        <f>F48*0.342</f>
        <v>182.86740000000003</v>
      </c>
      <c r="H48" s="18">
        <f>(F48+G48)/E48</f>
        <v>208.31020833333338</v>
      </c>
      <c r="I48" s="18">
        <f>H48*0.2</f>
        <v>41.66204166666668</v>
      </c>
      <c r="J48" s="18">
        <f>(H48+I48)*0.15</f>
        <v>37.49583750000001</v>
      </c>
      <c r="K48" s="17">
        <f>H48+I48+J48</f>
        <v>287.4680875000001</v>
      </c>
      <c r="L48" s="19">
        <f>K48*1.086</f>
        <v>312.19034302500006</v>
      </c>
    </row>
    <row r="49" spans="1:12" s="1" customFormat="1" ht="110.25" customHeight="1">
      <c r="A49" s="22">
        <v>16</v>
      </c>
      <c r="B49" s="28" t="s">
        <v>51</v>
      </c>
      <c r="C49" s="16">
        <v>185</v>
      </c>
      <c r="D49" s="18">
        <f>480*1/C49</f>
        <v>2.5945945945945947</v>
      </c>
      <c r="E49" s="17">
        <f>D49*0.61</f>
        <v>1.5827027027027027</v>
      </c>
      <c r="F49" s="18">
        <v>534.7</v>
      </c>
      <c r="G49" s="18">
        <f>F49*0.342</f>
        <v>182.86740000000003</v>
      </c>
      <c r="H49" s="18">
        <f>(F49+G49)/E49</f>
        <v>453.38104166666676</v>
      </c>
      <c r="I49" s="18">
        <f>H49*0.2</f>
        <v>90.67620833333336</v>
      </c>
      <c r="J49" s="18">
        <f>(H49+I49)*0.15</f>
        <v>81.60858750000001</v>
      </c>
      <c r="K49" s="17">
        <f>H49+I49+J49</f>
        <v>625.6658375000001</v>
      </c>
      <c r="L49" s="19">
        <f>K49*1.086</f>
        <v>679.473099525</v>
      </c>
    </row>
    <row r="50" spans="1:12" s="1" customFormat="1" ht="53.25" customHeight="1">
      <c r="A50" s="22">
        <v>17</v>
      </c>
      <c r="B50" s="28" t="s">
        <v>52</v>
      </c>
      <c r="C50" s="16">
        <v>105</v>
      </c>
      <c r="D50" s="18">
        <f>480*1/C50</f>
        <v>4.571428571428571</v>
      </c>
      <c r="E50" s="17">
        <f>D50*0.61</f>
        <v>2.7885714285714283</v>
      </c>
      <c r="F50" s="18">
        <v>534.7</v>
      </c>
      <c r="G50" s="18">
        <f>F50*0.342</f>
        <v>182.86740000000003</v>
      </c>
      <c r="H50" s="18">
        <f>(F50+G50)/E50</f>
        <v>257.3243750000001</v>
      </c>
      <c r="I50" s="18">
        <f>H50*0.2</f>
        <v>51.46487500000002</v>
      </c>
      <c r="J50" s="18">
        <f>(H50+I50)*0.15</f>
        <v>46.318387500000014</v>
      </c>
      <c r="K50" s="17">
        <f>H50+I50+J50</f>
        <v>355.1076375000001</v>
      </c>
      <c r="L50" s="19">
        <f>K50*1.086</f>
        <v>385.64689432500006</v>
      </c>
    </row>
    <row r="51" spans="1:12" s="20" customFormat="1" ht="49.5" customHeight="1">
      <c r="A51" s="26">
        <v>18</v>
      </c>
      <c r="B51" s="21" t="s">
        <v>53</v>
      </c>
      <c r="C51" s="16">
        <v>350</v>
      </c>
      <c r="D51" s="18">
        <f>480*1/C51</f>
        <v>1.3714285714285714</v>
      </c>
      <c r="E51" s="17">
        <f>D51*0.61</f>
        <v>0.8365714285714285</v>
      </c>
      <c r="F51" s="18">
        <v>534.7</v>
      </c>
      <c r="G51" s="18">
        <f>F51*0.342</f>
        <v>182.86740000000003</v>
      </c>
      <c r="H51" s="18">
        <f>(F51+G51)/E51</f>
        <v>857.7479166666669</v>
      </c>
      <c r="I51" s="18">
        <f>H51*0.2</f>
        <v>171.5495833333334</v>
      </c>
      <c r="J51" s="18">
        <f>(H51+I51)*0.15</f>
        <v>154.39462500000005</v>
      </c>
      <c r="K51" s="17">
        <f>H51+I51+J51</f>
        <v>1183.6921250000005</v>
      </c>
      <c r="L51" s="19">
        <f>K51*1.086</f>
        <v>1285.4896477500004</v>
      </c>
    </row>
    <row r="52" spans="1:12" s="1" customFormat="1" ht="59.25" customHeight="1">
      <c r="A52" s="22"/>
      <c r="B52" s="29" t="s">
        <v>54</v>
      </c>
      <c r="C52" s="29"/>
      <c r="D52" s="29"/>
      <c r="E52" s="29"/>
      <c r="F52" s="29"/>
      <c r="G52" s="29"/>
      <c r="H52" s="29" t="e">
        <f>(F52+G52)/E52</f>
        <v>#DIV/0!</v>
      </c>
      <c r="I52" s="29" t="e">
        <f>H52*0.2</f>
        <v>#DIV/0!</v>
      </c>
      <c r="J52" s="29" t="e">
        <f>(H52+I52)*0.15</f>
        <v>#DIV/0!</v>
      </c>
      <c r="K52" s="29" t="e">
        <f>H52+I52+J52</f>
        <v>#DIV/0!</v>
      </c>
      <c r="L52" s="29"/>
    </row>
    <row r="53" spans="1:12" s="1" customFormat="1" ht="87" customHeight="1">
      <c r="A53" s="22">
        <v>1</v>
      </c>
      <c r="B53" s="30" t="s">
        <v>55</v>
      </c>
      <c r="C53" s="16">
        <v>2</v>
      </c>
      <c r="D53" s="16">
        <f>480*1/C53</f>
        <v>240</v>
      </c>
      <c r="E53" s="17">
        <f>D53*0.61</f>
        <v>146.4</v>
      </c>
      <c r="F53" s="18">
        <v>534.7</v>
      </c>
      <c r="G53" s="18">
        <f>F53*0.342</f>
        <v>182.86740000000003</v>
      </c>
      <c r="H53" s="18">
        <f>(F53+G53)/E53</f>
        <v>4.901416666666667</v>
      </c>
      <c r="I53" s="18">
        <f>H53*0.2</f>
        <v>0.9802833333333334</v>
      </c>
      <c r="J53" s="18">
        <f>(H53+I53)*0.15</f>
        <v>0.882255</v>
      </c>
      <c r="K53" s="17">
        <f>H53+I53+J53</f>
        <v>6.763955</v>
      </c>
      <c r="L53" s="19">
        <f>K53*1.086</f>
        <v>7.345655129999999</v>
      </c>
    </row>
    <row r="54" spans="1:12" s="1" customFormat="1" ht="75.75" customHeight="1">
      <c r="A54" s="22">
        <v>2</v>
      </c>
      <c r="B54" s="30" t="s">
        <v>56</v>
      </c>
      <c r="C54" s="16">
        <v>2</v>
      </c>
      <c r="D54" s="16">
        <f>480*1/C54</f>
        <v>240</v>
      </c>
      <c r="E54" s="17">
        <f>D54*0.61</f>
        <v>146.4</v>
      </c>
      <c r="F54" s="18">
        <v>534.7</v>
      </c>
      <c r="G54" s="18">
        <f>F54*0.342</f>
        <v>182.86740000000003</v>
      </c>
      <c r="H54" s="18">
        <f>(F54+G54)/E54</f>
        <v>4.901416666666667</v>
      </c>
      <c r="I54" s="18">
        <f>H54*0.2</f>
        <v>0.9802833333333334</v>
      </c>
      <c r="J54" s="18">
        <f>(H54+I54)*0.15</f>
        <v>0.882255</v>
      </c>
      <c r="K54" s="17">
        <f>H54+I54+J54</f>
        <v>6.763955</v>
      </c>
      <c r="L54" s="19">
        <f>K54*1.086</f>
        <v>7.345655129999999</v>
      </c>
    </row>
    <row r="55" spans="1:12" s="1" customFormat="1" ht="51.75" customHeight="1">
      <c r="A55" s="22">
        <v>3</v>
      </c>
      <c r="B55" s="30" t="s">
        <v>57</v>
      </c>
      <c r="C55" s="16">
        <v>1</v>
      </c>
      <c r="D55" s="16">
        <f>480*1/C55</f>
        <v>480</v>
      </c>
      <c r="E55" s="17">
        <f>D55*0.61</f>
        <v>292.8</v>
      </c>
      <c r="F55" s="18">
        <v>534.7</v>
      </c>
      <c r="G55" s="18">
        <f>F55*0.342</f>
        <v>182.86740000000003</v>
      </c>
      <c r="H55" s="18">
        <f>(F55+G55)/E55</f>
        <v>2.4507083333333335</v>
      </c>
      <c r="I55" s="18">
        <f>H55*0.2</f>
        <v>0.4901416666666667</v>
      </c>
      <c r="J55" s="18">
        <f>(H55+I55)*0.15</f>
        <v>0.4411275</v>
      </c>
      <c r="K55" s="17">
        <f>H55+I55+J55</f>
        <v>3.3819775</v>
      </c>
      <c r="L55" s="19">
        <f>K55*1.086</f>
        <v>3.6728275649999995</v>
      </c>
    </row>
    <row r="56" spans="1:12" s="1" customFormat="1" ht="74.25" customHeight="1">
      <c r="A56" s="26">
        <v>4</v>
      </c>
      <c r="B56" s="30" t="s">
        <v>58</v>
      </c>
      <c r="C56" s="16">
        <v>10</v>
      </c>
      <c r="D56" s="16">
        <f>480*1/C56</f>
        <v>48</v>
      </c>
      <c r="E56" s="17">
        <f>D56*0.61</f>
        <v>29.28</v>
      </c>
      <c r="F56" s="18">
        <v>534.7</v>
      </c>
      <c r="G56" s="18">
        <f>F56*0.342</f>
        <v>182.86740000000003</v>
      </c>
      <c r="H56" s="18">
        <f>(F56+G56)/E56</f>
        <v>24.507083333333338</v>
      </c>
      <c r="I56" s="18">
        <f>H56*0.2</f>
        <v>4.901416666666668</v>
      </c>
      <c r="J56" s="18">
        <f>(H56+I56)*0.15</f>
        <v>4.411275000000001</v>
      </c>
      <c r="K56" s="17">
        <f>H56+I56+J56</f>
        <v>33.81977500000001</v>
      </c>
      <c r="L56" s="19">
        <f>K56*1.086</f>
        <v>36.72827565</v>
      </c>
    </row>
    <row r="57" spans="1:12" s="1" customFormat="1" ht="120" customHeight="1">
      <c r="A57" s="26">
        <v>5</v>
      </c>
      <c r="B57" s="30" t="s">
        <v>59</v>
      </c>
      <c r="C57" s="16">
        <v>80</v>
      </c>
      <c r="D57" s="16">
        <f>480*1/C57</f>
        <v>6</v>
      </c>
      <c r="E57" s="17">
        <f>D57*0.61</f>
        <v>3.66</v>
      </c>
      <c r="F57" s="18">
        <v>534.7</v>
      </c>
      <c r="G57" s="18">
        <f>F57*0.342</f>
        <v>182.86740000000003</v>
      </c>
      <c r="H57" s="18">
        <f>(F57+G57)/E57</f>
        <v>196.0566666666667</v>
      </c>
      <c r="I57" s="18">
        <f>H57*0.2</f>
        <v>39.21133333333334</v>
      </c>
      <c r="J57" s="18">
        <f>(H57+I57)*0.15</f>
        <v>35.290200000000006</v>
      </c>
      <c r="K57" s="17">
        <f>H57+I57+J57</f>
        <v>270.55820000000006</v>
      </c>
      <c r="L57" s="19">
        <f>K57*1.086</f>
        <v>293.8262052</v>
      </c>
    </row>
    <row r="59" spans="1:10" ht="36" customHeight="1">
      <c r="A59" s="31"/>
      <c r="B59" s="32" t="s">
        <v>60</v>
      </c>
      <c r="C59"/>
      <c r="D59"/>
      <c r="E59"/>
      <c r="F59"/>
      <c r="G59" s="31"/>
      <c r="H59" s="33" t="s">
        <v>61</v>
      </c>
      <c r="I59" s="33"/>
      <c r="J59" s="33"/>
    </row>
    <row r="60" spans="1:10" ht="36" customHeight="1">
      <c r="A60" s="31"/>
      <c r="B60" s="34"/>
      <c r="C60"/>
      <c r="D60"/>
      <c r="E60"/>
      <c r="F60"/>
      <c r="G60" s="31"/>
      <c r="H60" s="34"/>
      <c r="I60" s="34"/>
      <c r="J60" s="34"/>
    </row>
    <row r="61" spans="1:10" ht="36" customHeight="1">
      <c r="A61" s="31"/>
      <c r="B61" s="34" t="s">
        <v>62</v>
      </c>
      <c r="C61"/>
      <c r="D61"/>
      <c r="E61"/>
      <c r="F61"/>
      <c r="G61" s="31"/>
      <c r="H61" s="33" t="s">
        <v>63</v>
      </c>
      <c r="I61" s="33"/>
      <c r="J61" s="33"/>
    </row>
    <row r="62" spans="1:10" ht="36" customHeight="1">
      <c r="A62" s="31"/>
      <c r="B62" s="34"/>
      <c r="C62"/>
      <c r="D62"/>
      <c r="E62"/>
      <c r="F62"/>
      <c r="G62" s="31"/>
      <c r="H62" s="34"/>
      <c r="I62" s="34"/>
      <c r="J62" s="34"/>
    </row>
    <row r="63" spans="1:10" ht="36" customHeight="1">
      <c r="A63" s="31"/>
      <c r="B63" s="34" t="s">
        <v>64</v>
      </c>
      <c r="C63"/>
      <c r="D63"/>
      <c r="E63"/>
      <c r="F63"/>
      <c r="G63" s="31"/>
      <c r="H63" s="33" t="s">
        <v>65</v>
      </c>
      <c r="I63" s="33"/>
      <c r="J63" s="33"/>
    </row>
    <row r="64" spans="4:6" ht="70.5" customHeight="1">
      <c r="D64"/>
      <c r="E64"/>
      <c r="F64"/>
    </row>
  </sheetData>
  <sheetProtection selectLockedCells="1" selectUnlockedCells="1"/>
  <mergeCells count="38">
    <mergeCell ref="A2:L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8:L8"/>
    <mergeCell ref="A11:A15"/>
    <mergeCell ref="B11:L11"/>
    <mergeCell ref="A16:A19"/>
    <mergeCell ref="B16:L16"/>
    <mergeCell ref="A20:A22"/>
    <mergeCell ref="B20:L20"/>
    <mergeCell ref="A25:A27"/>
    <mergeCell ref="B25:L25"/>
    <mergeCell ref="A29:A31"/>
    <mergeCell ref="B29:L29"/>
    <mergeCell ref="A32:A35"/>
    <mergeCell ref="B32:L32"/>
    <mergeCell ref="A36:A39"/>
    <mergeCell ref="B36:L36"/>
    <mergeCell ref="A40:A42"/>
    <mergeCell ref="B40:L40"/>
    <mergeCell ref="A43:A45"/>
    <mergeCell ref="B43:L43"/>
    <mergeCell ref="A46:A48"/>
    <mergeCell ref="B46:L46"/>
    <mergeCell ref="B52:L52"/>
    <mergeCell ref="H59:J59"/>
    <mergeCell ref="H61:J61"/>
    <mergeCell ref="H63:J63"/>
  </mergeCells>
  <printOptions horizontalCentered="1" verticalCentered="1"/>
  <pageMargins left="0.35" right="0.1326388888888889" top="0.375" bottom="0.40555555555555556" header="0.5118055555555555" footer="0.5118055555555555"/>
  <pageSetup firstPageNumber="1" useFirstPageNumber="1" fitToHeight="15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3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3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2011-04-14T04:09:05Z</cp:lastPrinted>
  <dcterms:created xsi:type="dcterms:W3CDTF">2010-01-28T05:12:54Z</dcterms:created>
  <dcterms:modified xsi:type="dcterms:W3CDTF">2011-04-18T04:59:28Z</dcterms:modified>
  <cp:category/>
  <cp:version/>
  <cp:contentType/>
  <cp:contentStatus/>
  <cp:revision>92</cp:revision>
</cp:coreProperties>
</file>